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rismairi Rodriguez\Desktop\ADMINISTRATIVO FINANCIERO\EJECUCION PRESUPUESTARIA\2022\FEBRERO 2022\"/>
    </mc:Choice>
  </mc:AlternateContent>
  <xr:revisionPtr revIDLastSave="0" documentId="13_ncr:1_{34F8A6FC-FAC3-462D-9E69-CFBBD88C6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FEBRERO  2022" sheetId="4" r:id="rId1"/>
  </sheets>
  <definedNames>
    <definedName name="_xlnm.Print_Area" localSheetId="0">'EJECUCION FEBRERO  2022'!$A$1:$F$140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4" l="1"/>
  <c r="E96" i="4" s="1"/>
  <c r="F17" i="4"/>
  <c r="F18" i="4"/>
  <c r="F19" i="4"/>
  <c r="F20" i="4"/>
  <c r="F21" i="4"/>
  <c r="F22" i="4"/>
  <c r="F23" i="4"/>
  <c r="F24" i="4"/>
  <c r="F16" i="4"/>
  <c r="F12" i="4"/>
  <c r="F13" i="4"/>
  <c r="F14" i="4"/>
  <c r="F11" i="4"/>
  <c r="E87" i="4"/>
  <c r="E90" i="4"/>
  <c r="E62" i="4"/>
  <c r="E72" i="4"/>
  <c r="E80" i="4"/>
  <c r="E77" i="4" s="1"/>
  <c r="E10" i="4"/>
  <c r="E15" i="4"/>
  <c r="E25" i="4"/>
  <c r="E40" i="4"/>
  <c r="E39" i="4" s="1"/>
  <c r="E38" i="4" s="1"/>
  <c r="E37" i="4" s="1"/>
  <c r="E36" i="4" s="1"/>
  <c r="E35" i="4" s="1"/>
  <c r="E34" i="4" s="1"/>
  <c r="E43" i="4"/>
  <c r="B25" i="4"/>
  <c r="F64" i="4"/>
  <c r="F65" i="4"/>
  <c r="F66" i="4"/>
  <c r="F67" i="4"/>
  <c r="F68" i="4"/>
  <c r="F69" i="4"/>
  <c r="F70" i="4"/>
  <c r="F71" i="4"/>
  <c r="F63" i="4"/>
  <c r="F41" i="4"/>
  <c r="F42" i="4"/>
  <c r="F27" i="4"/>
  <c r="F28" i="4"/>
  <c r="F29" i="4"/>
  <c r="F30" i="4"/>
  <c r="F31" i="4"/>
  <c r="F32" i="4"/>
  <c r="F33" i="4"/>
  <c r="F26" i="4"/>
  <c r="F87" i="4"/>
  <c r="F90" i="4"/>
  <c r="F93" i="4"/>
  <c r="E85" i="4" l="1"/>
  <c r="F10" i="4"/>
  <c r="E86" i="4"/>
  <c r="E9" i="4"/>
  <c r="F95" i="4"/>
  <c r="F15" i="4"/>
  <c r="F62" i="4"/>
  <c r="F25" i="4"/>
  <c r="F86" i="4"/>
  <c r="D72" i="4" l="1"/>
  <c r="D62" i="4"/>
  <c r="D43" i="4"/>
  <c r="D25" i="4"/>
  <c r="C95" i="4"/>
  <c r="C62" i="4"/>
  <c r="C85" i="4" s="1"/>
  <c r="C96" i="4" s="1"/>
  <c r="B62" i="4"/>
  <c r="B43" i="4"/>
  <c r="B34" i="4"/>
  <c r="B15" i="4"/>
  <c r="D15" i="4"/>
  <c r="D10" i="4"/>
  <c r="B10" i="4"/>
  <c r="D93" i="4"/>
  <c r="B93" i="4"/>
  <c r="D90" i="4"/>
  <c r="B90" i="4"/>
  <c r="D87" i="4"/>
  <c r="B87" i="4"/>
  <c r="D80" i="4"/>
  <c r="D77" i="4" s="1"/>
  <c r="D40" i="4"/>
  <c r="D39" i="4" l="1"/>
  <c r="F40" i="4"/>
  <c r="B95" i="4"/>
  <c r="C9" i="4"/>
  <c r="B85" i="4"/>
  <c r="B9" i="4"/>
  <c r="D86" i="4"/>
  <c r="B86" i="4"/>
  <c r="D95" i="4"/>
  <c r="D38" i="4" l="1"/>
  <c r="F39" i="4"/>
  <c r="B96" i="4"/>
  <c r="D37" i="4" l="1"/>
  <c r="F38" i="4"/>
  <c r="D36" i="4" l="1"/>
  <c r="F37" i="4"/>
  <c r="D35" i="4" l="1"/>
  <c r="F36" i="4"/>
  <c r="D34" i="4" l="1"/>
  <c r="F35" i="4"/>
  <c r="F34" i="4" s="1"/>
  <c r="D9" i="4" l="1"/>
  <c r="D85" i="4"/>
  <c r="D96" i="4" s="1"/>
  <c r="F43" i="4" l="1"/>
  <c r="F9" i="4" s="1"/>
  <c r="F85" i="4" l="1"/>
  <c r="F96" i="4" s="1"/>
</calcChain>
</file>

<file path=xl/sharedStrings.xml><?xml version="1.0" encoding="utf-8"?>
<sst xmlns="http://schemas.openxmlformats.org/spreadsheetml/2006/main" count="111" uniqueCount="97">
  <si>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</si>
  <si>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</si>
  <si>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</si>
  <si>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</si>
  <si>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</si>
  <si>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</si>
  <si>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</si>
  <si>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</si>
  <si>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</si>
  <si>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</si>
  <si>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</si>
  <si>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</si>
  <si>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</si>
  <si>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</si>
  <si>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</si>
  <si>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</si>
  <si>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</si>
  <si>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</si>
  <si>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</si>
  <si>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</si>
  <si>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</si>
  <si>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</si>
  <si>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</si>
  <si>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</si>
  <si>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</si>
  <si>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</si>
  <si>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</si>
  <si>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</si>
  <si>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</si>
  <si>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</si>
  <si>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</si>
  <si>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</si>
  <si>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</si>
  <si>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</si>
  <si>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</si>
  <si>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</si>
  <si>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</si>
  <si>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</si>
  <si>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</si>
  <si>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</si>
  <si>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</si>
  <si>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</si>
  <si>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</si>
  <si>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</si>
  <si>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</si>
  <si>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</si>
  <si>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</si>
  <si>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</si>
  <si>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</si>
  <si>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</si>
  <si>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</si>
  <si>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</si>
  <si>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</si>
  <si>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</si>
  <si>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</si>
  <si>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</si>
  <si>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</si>
  <si>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</si>
  <si>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</si>
  <si>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</si>
  <si>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</si>
  <si>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</si>
  <si>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</si>
  <si>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</si>
  <si>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</si>
  <si>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</si>
  <si>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</si>
  <si>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</si>
  <si>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</si>
  <si>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</si>
  <si>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</si>
  <si>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</si>
  <si>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</si>
  <si>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</si>
  <si>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</si>
  <si>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</si>
  <si>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</si>
  <si>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</si>
  <si>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</si>
  <si>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</si>
  <si>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</si>
  <si>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</si>
  <si>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</si>
  <si>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</si>
  <si>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</si>
  <si>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</si>
  <si>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</si>
  <si>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</si>
  <si>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r>
      <rPr>
        <b/>
        <sz val="12"/>
        <rFont val="Arial"/>
        <family val="2"/>
      </rPr>
      <t xml:space="preserve">Presupuesto aprobado: </t>
    </r>
    <r>
      <rPr>
        <sz val="12"/>
        <rFont val="Arial"/>
        <family val="2"/>
      </rPr>
      <t xml:space="preserve">
Se refiere al presupuesto aprobado en la Ley de Presupuesto General del Estado.
</t>
    </r>
    <r>
      <rPr>
        <b/>
        <sz val="12"/>
        <rFont val="Arial"/>
        <family val="2"/>
      </rPr>
      <t xml:space="preserve">
Presupuesto Modificado:
</t>
    </r>
    <r>
      <rPr>
        <sz val="12"/>
        <rFont val="Arial"/>
        <family val="2"/>
      </rPr>
      <t xml:space="preserve">Se refiere al presupuesto aprobado en caso de que el Congreso Nacional apruebe un
presupuesto complementario.
</t>
    </r>
    <r>
      <rPr>
        <b/>
        <sz val="12"/>
        <rFont val="Arial"/>
        <family val="2"/>
      </rPr>
      <t>Total Devengado:</t>
    </r>
    <r>
      <rPr>
        <sz val="12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</si>
  <si>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Año 2022</t>
  </si>
  <si>
    <t xml:space="preserve">Ejecucion Gastos y Aplicaciones Financieras </t>
  </si>
  <si>
    <t>Prespuesto Aprobado 2022</t>
  </si>
  <si>
    <t>Presupuesto Modificado</t>
  </si>
  <si>
    <t>Gasto devengado</t>
  </si>
  <si>
    <t>Total</t>
  </si>
  <si>
    <t>(En RD$)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</si>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</sst>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b/>
      <sz val="2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  <charset val="1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medium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49" fontId="5" fillId="3" borderId="3" xfId="0" applyNumberFormat="1" applyFont="1" applyFill="1" applyBorder="1" applyAlignment="1">
      <alignment horizontal="center" vertical="center" wrapText="1"/>
    </xf>
    <xf numFmtId="43" fontId="7" fillId="0" borderId="5" xfId="0" applyNumberFormat="1" applyFont="1" applyBorder="1" applyAlignment="1">
      <alignment horizontal="right"/>
    </xf>
    <xf numFmtId="43" fontId="7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0" applyNumberFormat="1"/>
    <xf numFmtId="43" fontId="8" fillId="0" borderId="5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43" fontId="10" fillId="0" borderId="0" xfId="0" applyNumberFormat="1" applyFont="1" applyAlignment="1">
      <alignment horizontal="right"/>
    </xf>
    <xf numFmtId="0" fontId="4" fillId="2" borderId="0" xfId="0" applyFont="1" applyFill="1" applyAlignment="1">
      <alignment wrapText="1"/>
    </xf>
    <xf numFmtId="43" fontId="13" fillId="2" borderId="0" xfId="0" applyNumberFormat="1" applyFont="1" applyFill="1" applyAlignment="1">
      <alignment horizontal="right"/>
    </xf>
    <xf numFmtId="43" fontId="1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vertical="center"/>
    </xf>
    <xf numFmtId="43" fontId="0" fillId="2" borderId="0" xfId="0" applyNumberFormat="1" applyFill="1"/>
    <xf numFmtId="0" fontId="4" fillId="2" borderId="0" xfId="0" applyFont="1" applyFill="1" applyAlignment="1">
      <alignment horizontal="left" vertical="center"/>
    </xf>
    <xf numFmtId="43" fontId="1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0" fontId="17" fillId="0" borderId="0" xfId="3" applyAlignment="1">
      <alignment horizontal="center"/>
    </xf>
    <xf numFmtId="0" fontId="18" fillId="0" borderId="0" xfId="0" applyFont="1"/>
    <xf numFmtId="43" fontId="13" fillId="0" borderId="0" xfId="0" applyNumberFormat="1" applyFont="1" applyAlignment="1">
      <alignment horizontal="right"/>
    </xf>
    <xf numFmtId="49" fontId="20" fillId="3" borderId="2" xfId="0" applyNumberFormat="1" applyFont="1" applyFill="1" applyBorder="1" applyAlignment="1">
      <alignment horizontal="center" vertical="center" wrapText="1"/>
    </xf>
    <xf numFmtId="43" fontId="21" fillId="0" borderId="4" xfId="0" applyNumberFormat="1" applyFont="1" applyBorder="1" applyAlignment="1">
      <alignment horizontal="right" vertical="center"/>
    </xf>
    <xf numFmtId="43" fontId="21" fillId="0" borderId="5" xfId="0" applyNumberFormat="1" applyFont="1" applyBorder="1" applyAlignment="1">
      <alignment horizontal="right" vertical="center"/>
    </xf>
    <xf numFmtId="43" fontId="16" fillId="0" borderId="5" xfId="0" applyNumberFormat="1" applyFont="1" applyBorder="1" applyAlignment="1">
      <alignment horizontal="right" vertical="center"/>
    </xf>
    <xf numFmtId="43" fontId="16" fillId="0" borderId="6" xfId="0" applyNumberFormat="1" applyFont="1" applyBorder="1" applyAlignment="1">
      <alignment horizontal="right" vertical="center"/>
    </xf>
    <xf numFmtId="43" fontId="16" fillId="0" borderId="8" xfId="0" applyNumberFormat="1" applyFont="1" applyBorder="1" applyAlignment="1">
      <alignment horizontal="right"/>
    </xf>
    <xf numFmtId="43" fontId="23" fillId="0" borderId="8" xfId="0" applyNumberFormat="1" applyFont="1" applyBorder="1" applyAlignment="1">
      <alignment horizontal="right"/>
    </xf>
    <xf numFmtId="43" fontId="16" fillId="0" borderId="8" xfId="0" applyNumberFormat="1" applyFont="1" applyBorder="1" applyAlignment="1">
      <alignment horizontal="right" vertical="center"/>
    </xf>
    <xf numFmtId="0" fontId="3" fillId="2" borderId="0" xfId="2" applyFont="1" applyFill="1" applyAlignment="1">
      <alignment horizontal="center" wrapText="1"/>
    </xf>
    <xf numFmtId="0" fontId="0" fillId="2" borderId="0" xfId="0" applyFont="1" applyFill="1" applyAlignment="1">
      <alignment horizontal="left"/>
    </xf>
    <xf numFmtId="43" fontId="21" fillId="0" borderId="7" xfId="0" applyNumberFormat="1" applyFont="1" applyBorder="1" applyAlignment="1">
      <alignment horizontal="right" vertical="center"/>
    </xf>
    <xf numFmtId="49" fontId="16" fillId="0" borderId="10" xfId="0" applyNumberFormat="1" applyFont="1" applyBorder="1" applyAlignment="1">
      <alignment horizontal="left" vertical="center" wrapText="1" indent="2"/>
    </xf>
    <xf numFmtId="43" fontId="21" fillId="0" borderId="7" xfId="0" applyNumberFormat="1" applyFont="1" applyFill="1" applyBorder="1" applyAlignment="1">
      <alignment horizontal="right" vertical="center"/>
    </xf>
    <xf numFmtId="43" fontId="16" fillId="0" borderId="11" xfId="0" applyNumberFormat="1" applyFont="1" applyBorder="1" applyAlignment="1">
      <alignment horizontal="right" vertical="center"/>
    </xf>
    <xf numFmtId="49" fontId="21" fillId="0" borderId="10" xfId="0" applyNumberFormat="1" applyFont="1" applyBorder="1" applyAlignment="1">
      <alignment horizontal="left" vertical="center" wrapText="1" indent="1"/>
    </xf>
    <xf numFmtId="49" fontId="21" fillId="0" borderId="10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 indent="3"/>
    </xf>
    <xf numFmtId="49" fontId="21" fillId="4" borderId="13" xfId="0" applyNumberFormat="1" applyFont="1" applyFill="1" applyBorder="1" applyAlignment="1">
      <alignment horizontal="left" vertical="center" wrapText="1"/>
    </xf>
    <xf numFmtId="43" fontId="21" fillId="0" borderId="14" xfId="0" applyNumberFormat="1" applyFont="1" applyBorder="1" applyAlignment="1">
      <alignment horizontal="right" vertical="center"/>
    </xf>
    <xf numFmtId="43" fontId="21" fillId="0" borderId="8" xfId="0" applyNumberFormat="1" applyFont="1" applyBorder="1" applyAlignment="1">
      <alignment horizontal="right" vertical="center"/>
    </xf>
    <xf numFmtId="43" fontId="16" fillId="0" borderId="15" xfId="0" applyNumberFormat="1" applyFont="1" applyBorder="1" applyAlignment="1">
      <alignment horizontal="right"/>
    </xf>
    <xf numFmtId="43" fontId="16" fillId="0" borderId="15" xfId="0" applyNumberFormat="1" applyFont="1" applyBorder="1" applyAlignment="1">
      <alignment horizontal="right" vertical="center"/>
    </xf>
    <xf numFmtId="43" fontId="16" fillId="0" borderId="16" xfId="0" applyNumberFormat="1" applyFont="1" applyBorder="1" applyAlignment="1">
      <alignment horizontal="right" vertical="center"/>
    </xf>
    <xf numFmtId="43" fontId="22" fillId="0" borderId="15" xfId="0" applyNumberFormat="1" applyFont="1" applyBorder="1" applyAlignment="1">
      <alignment horizontal="right" vertical="center"/>
    </xf>
    <xf numFmtId="43" fontId="16" fillId="0" borderId="15" xfId="0" applyNumberFormat="1" applyFont="1" applyFill="1" applyBorder="1" applyAlignment="1">
      <alignment horizontal="right" vertical="center"/>
    </xf>
    <xf numFmtId="43" fontId="16" fillId="0" borderId="17" xfId="0" applyNumberFormat="1" applyFont="1" applyBorder="1" applyAlignment="1">
      <alignment horizontal="right"/>
    </xf>
    <xf numFmtId="43" fontId="16" fillId="0" borderId="17" xfId="0" applyNumberFormat="1" applyFont="1" applyFill="1" applyBorder="1" applyAlignment="1">
      <alignment horizontal="right" vertical="center"/>
    </xf>
    <xf numFmtId="49" fontId="21" fillId="4" borderId="19" xfId="0" applyNumberFormat="1" applyFont="1" applyFill="1" applyBorder="1" applyAlignment="1">
      <alignment horizontal="left" vertical="center" wrapText="1"/>
    </xf>
    <xf numFmtId="43" fontId="21" fillId="4" borderId="0" xfId="0" applyNumberFormat="1" applyFont="1" applyFill="1" applyBorder="1" applyAlignment="1">
      <alignment horizontal="right" vertical="center"/>
    </xf>
    <xf numFmtId="43" fontId="6" fillId="4" borderId="0" xfId="0" applyNumberFormat="1" applyFont="1" applyFill="1" applyBorder="1" applyAlignment="1">
      <alignment horizontal="right" vertical="center"/>
    </xf>
    <xf numFmtId="2" fontId="21" fillId="0" borderId="5" xfId="1" applyNumberFormat="1" applyFont="1" applyBorder="1" applyAlignment="1">
      <alignment horizontal="right" vertical="center"/>
    </xf>
    <xf numFmtId="2" fontId="21" fillId="0" borderId="8" xfId="1" applyNumberFormat="1" applyFont="1" applyBorder="1" applyAlignment="1">
      <alignment horizontal="right" vertical="center"/>
    </xf>
    <xf numFmtId="43" fontId="20" fillId="3" borderId="6" xfId="1" applyFont="1" applyFill="1" applyBorder="1" applyAlignment="1">
      <alignment horizontal="right" vertical="center"/>
    </xf>
    <xf numFmtId="43" fontId="20" fillId="3" borderId="9" xfId="1" applyFont="1" applyFill="1" applyBorder="1" applyAlignment="1">
      <alignment horizontal="right" vertical="center"/>
    </xf>
    <xf numFmtId="43" fontId="5" fillId="3" borderId="6" xfId="1" applyFont="1" applyFill="1" applyBorder="1" applyAlignment="1">
      <alignment horizontal="right" vertical="center"/>
    </xf>
    <xf numFmtId="43" fontId="7" fillId="4" borderId="18" xfId="0" applyNumberFormat="1" applyFont="1" applyFill="1" applyBorder="1" applyAlignment="1">
      <alignment horizontal="right" vertical="center"/>
    </xf>
    <xf numFmtId="43" fontId="16" fillId="4" borderId="20" xfId="0" applyNumberFormat="1" applyFont="1" applyFill="1" applyBorder="1" applyAlignment="1">
      <alignment horizontal="right" vertical="center"/>
    </xf>
    <xf numFmtId="49" fontId="20" fillId="3" borderId="7" xfId="0" applyNumberFormat="1" applyFont="1" applyFill="1" applyBorder="1" applyAlignment="1">
      <alignment horizontal="center" vertic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43" fontId="21" fillId="4" borderId="7" xfId="0" applyNumberFormat="1" applyFont="1" applyFill="1" applyBorder="1" applyAlignment="1">
      <alignment horizontal="right" vertical="center"/>
    </xf>
    <xf numFmtId="43" fontId="21" fillId="0" borderId="4" xfId="1" applyFont="1" applyBorder="1" applyAlignment="1">
      <alignment horizontal="right" vertical="center"/>
    </xf>
    <xf numFmtId="2" fontId="21" fillId="0" borderId="5" xfId="0" applyNumberFormat="1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/>
    </xf>
    <xf numFmtId="2" fontId="21" fillId="0" borderId="8" xfId="1" applyNumberFormat="1" applyFont="1" applyBorder="1" applyAlignment="1">
      <alignment horizontal="right"/>
    </xf>
    <xf numFmtId="43" fontId="16" fillId="4" borderId="22" xfId="0" applyNumberFormat="1" applyFont="1" applyFill="1" applyBorder="1" applyAlignment="1">
      <alignment horizontal="right" vertical="center"/>
    </xf>
    <xf numFmtId="0" fontId="19" fillId="2" borderId="0" xfId="2" applyFont="1" applyFill="1" applyAlignment="1"/>
    <xf numFmtId="0" fontId="9" fillId="0" borderId="0" xfId="0" applyFont="1" applyFill="1" applyBorder="1" applyAlignment="1">
      <alignment horizontal="left" vertical="center"/>
    </xf>
    <xf numFmtId="43" fontId="20" fillId="0" borderId="0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0" fontId="0" fillId="0" borderId="0" xfId="0" applyFill="1"/>
    <xf numFmtId="0" fontId="19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49" fontId="21" fillId="0" borderId="23" xfId="0" applyNumberFormat="1" applyFont="1" applyBorder="1" applyAlignment="1">
      <alignment horizontal="left" vertical="center"/>
    </xf>
    <xf numFmtId="43" fontId="16" fillId="0" borderId="16" xfId="0" applyNumberFormat="1" applyFont="1" applyFill="1" applyBorder="1" applyAlignment="1">
      <alignment horizontal="right" vertical="center"/>
    </xf>
    <xf numFmtId="43" fontId="16" fillId="0" borderId="17" xfId="0" applyNumberFormat="1" applyFont="1" applyBorder="1" applyAlignment="1">
      <alignment horizontal="right" vertical="center"/>
    </xf>
    <xf numFmtId="43" fontId="21" fillId="0" borderId="8" xfId="1" applyFont="1" applyBorder="1" applyAlignment="1">
      <alignment horizontal="right" vertical="center"/>
    </xf>
    <xf numFmtId="43" fontId="21" fillId="4" borderId="21" xfId="1" applyFont="1" applyFill="1" applyBorder="1" applyAlignment="1">
      <alignment horizontal="right" vertical="center"/>
    </xf>
    <xf numFmtId="43" fontId="20" fillId="3" borderId="24" xfId="1" applyFont="1" applyFill="1" applyBorder="1" applyAlignment="1">
      <alignment horizontal="right" vertical="center"/>
    </xf>
    <xf numFmtId="43" fontId="16" fillId="0" borderId="25" xfId="0" applyNumberFormat="1" applyFont="1" applyBorder="1" applyAlignment="1">
      <alignment horizontal="right" vertical="center"/>
    </xf>
    <xf numFmtId="43" fontId="23" fillId="0" borderId="17" xfId="0" applyNumberFormat="1" applyFont="1" applyBorder="1" applyAlignment="1">
      <alignment horizontal="right"/>
    </xf>
    <xf numFmtId="43" fontId="16" fillId="4" borderId="15" xfId="0" applyNumberFormat="1" applyFont="1" applyFill="1" applyBorder="1" applyAlignment="1">
      <alignment horizontal="right" vertical="center"/>
    </xf>
    <xf numFmtId="0" fontId="19" fillId="2" borderId="0" xfId="2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26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15" fillId="0" borderId="26" xfId="4" applyFont="1" applyBorder="1" applyAlignment="1">
      <alignment horizontal="center"/>
    </xf>
    <xf numFmtId="0" fontId="15" fillId="0" borderId="24" xfId="4" applyFont="1" applyBorder="1" applyAlignment="1">
      <alignment horizontal="center"/>
    </xf>
    <xf numFmtId="0" fontId="27" fillId="0" borderId="26" xfId="4" applyFont="1" applyBorder="1" applyAlignment="1">
      <alignment horizontal="center"/>
    </xf>
    <xf numFmtId="0" fontId="27" fillId="0" borderId="24" xfId="4" applyFont="1" applyBorder="1" applyAlignment="1">
      <alignment horizontal="center"/>
    </xf>
    <xf numFmtId="43" fontId="16" fillId="0" borderId="5" xfId="0" applyNumberFormat="1" applyFont="1" applyBorder="1" applyAlignment="1">
      <alignment horizontal="right"/>
    </xf>
    <xf numFmtId="49" fontId="16" fillId="0" borderId="5" xfId="0" applyNumberFormat="1" applyFont="1" applyBorder="1" applyAlignment="1">
      <alignment horizontal="left" vertical="center" wrapText="1" indent="2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126</xdr:row>
      <xdr:rowOff>0</xdr:rowOff>
    </xdr:from>
    <xdr:to>
      <xdr:col>1</xdr:col>
      <xdr:colOff>1228725</xdr:colOff>
      <xdr:row>127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1228725</xdr:colOff>
      <xdr:row>127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125</xdr:row>
      <xdr:rowOff>171450</xdr:rowOff>
    </xdr:from>
    <xdr:to>
      <xdr:col>0</xdr:col>
      <xdr:colOff>2028825</xdr:colOff>
      <xdr:row>126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377764</xdr:colOff>
      <xdr:row>0</xdr:row>
      <xdr:rowOff>0</xdr:rowOff>
    </xdr:from>
    <xdr:to>
      <xdr:col>2</xdr:col>
      <xdr:colOff>1138615</xdr:colOff>
      <xdr:row>2</xdr:row>
      <xdr:rowOff>347382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414" y="0"/>
          <a:ext cx="2846826" cy="18237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285509</xdr:colOff>
      <xdr:row>127</xdr:row>
      <xdr:rowOff>33057</xdr:rowOff>
    </xdr:from>
    <xdr:to>
      <xdr:col>2</xdr:col>
      <xdr:colOff>1236237</xdr:colOff>
      <xdr:row>138</xdr:row>
      <xdr:rowOff>180342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2331235-99A0-4502-B78D-15B10AC80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509" y="42174378"/>
          <a:ext cx="7876764" cy="3140857"/>
        </a:xfrm>
        <a:prstGeom prst="rect">
          <a:avLst/>
        </a:prstGeom>
      </xdr:spPr>
    </xdr:pic>
    <xdr:clientData/>
  </xdr:twoCellAnchor>
  <xdr:oneCellAnchor>
    <xdr:from>
      <xdr:col>1</xdr:col>
      <xdr:colOff>451724</xdr:colOff>
      <xdr:row>45</xdr:row>
      <xdr:rowOff>270062</xdr:rowOff>
    </xdr:from>
    <xdr:ext cx="2744292" cy="1826558"/>
    <xdr:pic>
      <xdr:nvPicPr>
        <xdr:cNvPr id="7" name="Imagen 6">
          <a:extLst>
            <a:ext uri="{FF2B5EF4-FFF2-40B4-BE49-F238E27FC236}">
              <a16:creationId xmlns:a16="http://schemas.microsoft.com/office/drawing/2014/main" id="{66AC209D-2E69-4E0E-A92B-28A85999B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199" y="16776887"/>
          <a:ext cx="2744292" cy="1826558"/>
        </a:xfrm>
        <a:prstGeom prst="rect">
          <a:avLst/>
        </a:prstGeom>
      </xdr:spPr>
    </xdr:pic>
    <xdr:clientData/>
  </xdr:oneCellAnchor>
  <xdr:oneCellAnchor>
    <xdr:from>
      <xdr:col>1</xdr:col>
      <xdr:colOff>141321</xdr:colOff>
      <xdr:row>96</xdr:row>
      <xdr:rowOff>91328</xdr:rowOff>
    </xdr:from>
    <xdr:ext cx="2744292" cy="1826558"/>
    <xdr:pic>
      <xdr:nvPicPr>
        <xdr:cNvPr id="8" name="Imagen 7">
          <a:extLst>
            <a:ext uri="{FF2B5EF4-FFF2-40B4-BE49-F238E27FC236}">
              <a16:creationId xmlns:a16="http://schemas.microsoft.com/office/drawing/2014/main" id="{817CAF45-49D9-41E4-AFF2-B12AAC9E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4796" y="33657428"/>
          <a:ext cx="2744292" cy="1826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sheetPr>
    <pageSetUpPr fitToPage="1"/>
  </sheetPr>
  <dimension ref="A1:P407"/>
  <sheetViews>
    <sheetView showGridLines="0" tabSelected="1" showRuler="0" zoomScale="70" zoomScaleNormal="70" zoomScaleSheetLayoutView="85" workbookViewId="0">
      <selection activeCell="D96" sqref="D96"/>
    </sheetView>
  </sheetViews>
  <sheetFormatPr baseColWidth="10" defaultColWidth="9.140625" defaultRowHeight="12.75" x14ac:dyDescent="0.2"/>
  <cols>
    <col min="1" max="1" width="74.140625" customWidth="1"/>
    <col min="2" max="3" width="29.7109375" customWidth="1"/>
    <col min="4" max="5" width="31.85546875" customWidth="1"/>
    <col min="6" max="6" width="29.7109375" customWidth="1"/>
    <col min="7" max="7" width="25.140625" customWidth="1"/>
    <col min="9" max="9" width="17" customWidth="1"/>
    <col min="10" max="10" width="22.85546875" customWidth="1"/>
  </cols>
  <sheetData>
    <row r="1" spans="1:16" ht="54" customHeight="1" x14ac:dyDescent="0.4">
      <c r="A1" s="76"/>
      <c r="B1" s="31"/>
      <c r="C1" s="31"/>
      <c r="D1" s="31"/>
      <c r="E1" s="31"/>
      <c r="F1" s="31"/>
    </row>
    <row r="2" spans="1:16" ht="62.25" customHeight="1" x14ac:dyDescent="0.2"/>
    <row r="3" spans="1:16" ht="62.25" customHeight="1" x14ac:dyDescent="0.4">
      <c r="A3" s="90" t="s">
        <v>77</v>
      </c>
      <c r="B3" s="90"/>
      <c r="C3" s="90"/>
      <c r="D3" s="90"/>
      <c r="E3" s="90"/>
      <c r="F3" s="9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2.25" customHeight="1" x14ac:dyDescent="0.2">
      <c r="A4" s="91" t="s">
        <v>89</v>
      </c>
      <c r="B4" s="91"/>
      <c r="C4" s="91"/>
      <c r="D4" s="91"/>
      <c r="E4" s="91"/>
      <c r="F4" s="91"/>
    </row>
    <row r="5" spans="1:16" ht="27" customHeight="1" x14ac:dyDescent="0.2">
      <c r="A5" s="89" t="s">
        <v>90</v>
      </c>
      <c r="B5" s="89"/>
      <c r="C5" s="89"/>
      <c r="D5" s="89"/>
      <c r="E5" s="89"/>
      <c r="F5" s="89"/>
    </row>
    <row r="6" spans="1:16" ht="25.5" customHeight="1" x14ac:dyDescent="0.2">
      <c r="A6" s="87" t="s">
        <v>95</v>
      </c>
      <c r="B6" s="87"/>
      <c r="C6" s="87"/>
      <c r="D6" s="87"/>
      <c r="E6" s="87"/>
      <c r="F6" s="87"/>
    </row>
    <row r="7" spans="1:16" ht="24.75" customHeight="1" thickBot="1" x14ac:dyDescent="0.4">
      <c r="A7" s="1"/>
      <c r="B7" s="1"/>
      <c r="C7" s="1"/>
      <c r="D7" s="94" t="s">
        <v>93</v>
      </c>
      <c r="E7" s="95"/>
      <c r="F7" s="1"/>
    </row>
    <row r="8" spans="1:16" ht="36.75" thickBot="1" x14ac:dyDescent="0.25">
      <c r="A8" s="61" t="s">
        <v>0</v>
      </c>
      <c r="B8" s="60" t="s">
        <v>91</v>
      </c>
      <c r="C8" s="60" t="s">
        <v>92</v>
      </c>
      <c r="D8" s="23" t="s">
        <v>1</v>
      </c>
      <c r="E8" s="60" t="s">
        <v>96</v>
      </c>
      <c r="F8" s="2" t="s">
        <v>94</v>
      </c>
    </row>
    <row r="9" spans="1:16" ht="18.75" thickBot="1" x14ac:dyDescent="0.25">
      <c r="A9" s="77" t="s">
        <v>2</v>
      </c>
      <c r="B9" s="33">
        <f>SUM(B10+B15+B25+B34+B43+B62+B72+B77)</f>
        <v>78393676</v>
      </c>
      <c r="C9" s="65">
        <f>+C62</f>
        <v>8047534</v>
      </c>
      <c r="D9" s="41">
        <f>+D10+D15+D25+D34+D43+D62+D72+D77+D80</f>
        <v>4702429.8899999997</v>
      </c>
      <c r="E9" s="41">
        <f>+E10+E15+E25+E34+E43+E62+E72+E77+E80</f>
        <v>4656961.25</v>
      </c>
      <c r="F9" s="41">
        <f>+F10+F15+F25+F34+F43+F62+F72+F77+F80</f>
        <v>9359391.1400000006</v>
      </c>
    </row>
    <row r="10" spans="1:16" ht="18" x14ac:dyDescent="0.2">
      <c r="A10" s="37" t="s">
        <v>3</v>
      </c>
      <c r="B10" s="24">
        <f>SUM(B11:B14)</f>
        <v>62710000</v>
      </c>
      <c r="C10" s="26"/>
      <c r="D10" s="42">
        <f>SUM(D11:D14)</f>
        <v>4547134.08</v>
      </c>
      <c r="E10" s="42">
        <f>SUM(E11:E14)</f>
        <v>4518311.58</v>
      </c>
      <c r="F10" s="42">
        <f>SUM(F11:F14)</f>
        <v>9065445.6600000001</v>
      </c>
    </row>
    <row r="11" spans="1:16" ht="23.25" customHeight="1" x14ac:dyDescent="0.25">
      <c r="A11" s="34" t="s">
        <v>4</v>
      </c>
      <c r="B11" s="43">
        <v>52960000</v>
      </c>
      <c r="C11" s="26">
        <v>0</v>
      </c>
      <c r="D11" s="28">
        <v>3763351</v>
      </c>
      <c r="E11" s="28">
        <v>3738351</v>
      </c>
      <c r="F11" s="28">
        <f>SUM(D11:E11)</f>
        <v>7501702</v>
      </c>
    </row>
    <row r="12" spans="1:16" ht="18" x14ac:dyDescent="0.25">
      <c r="A12" s="34" t="s">
        <v>5</v>
      </c>
      <c r="B12" s="43">
        <v>3450000</v>
      </c>
      <c r="C12" s="26">
        <v>0</v>
      </c>
      <c r="D12" s="28">
        <v>220000</v>
      </c>
      <c r="E12" s="28">
        <v>220000</v>
      </c>
      <c r="F12" s="28">
        <f t="shared" ref="F12:F14" si="0">SUM(D12:E12)</f>
        <v>440000</v>
      </c>
    </row>
    <row r="13" spans="1:16" ht="18" x14ac:dyDescent="0.25">
      <c r="A13" s="34" t="s">
        <v>6</v>
      </c>
      <c r="B13" s="44">
        <v>500000</v>
      </c>
      <c r="C13" s="26">
        <v>0</v>
      </c>
      <c r="D13" s="28">
        <v>0</v>
      </c>
      <c r="E13" s="28">
        <v>0</v>
      </c>
      <c r="F13" s="28">
        <f t="shared" si="0"/>
        <v>0</v>
      </c>
    </row>
    <row r="14" spans="1:16" ht="18.75" thickBot="1" x14ac:dyDescent="0.3">
      <c r="A14" s="34" t="s">
        <v>7</v>
      </c>
      <c r="B14" s="45">
        <v>5800000</v>
      </c>
      <c r="C14" s="26">
        <v>0</v>
      </c>
      <c r="D14" s="28">
        <v>563783.07999999996</v>
      </c>
      <c r="E14" s="28">
        <v>559960.57999999996</v>
      </c>
      <c r="F14" s="28">
        <f t="shared" si="0"/>
        <v>1123743.6599999999</v>
      </c>
    </row>
    <row r="15" spans="1:16" ht="18.75" thickBot="1" x14ac:dyDescent="0.25">
      <c r="A15" s="37" t="s">
        <v>8</v>
      </c>
      <c r="B15" s="33">
        <f>SUM(B16:B24)</f>
        <v>5809442</v>
      </c>
      <c r="C15" s="54">
        <v>0</v>
      </c>
      <c r="D15" s="42">
        <f>SUM(D16:D24)</f>
        <v>155295.81</v>
      </c>
      <c r="E15" s="42">
        <f>SUM(E16:E24)</f>
        <v>138649.66999999998</v>
      </c>
      <c r="F15" s="42">
        <f>SUM(F16:F24)</f>
        <v>293945.48</v>
      </c>
      <c r="G15" s="5"/>
    </row>
    <row r="16" spans="1:16" ht="18" x14ac:dyDescent="0.25">
      <c r="A16" s="34" t="s">
        <v>9</v>
      </c>
      <c r="B16" s="48">
        <v>1839000</v>
      </c>
      <c r="C16" s="26">
        <v>0</v>
      </c>
      <c r="D16" s="28">
        <v>155295.81</v>
      </c>
      <c r="E16" s="28">
        <v>123149.67</v>
      </c>
      <c r="F16" s="28">
        <f>SUM(D16:E16)</f>
        <v>278445.48</v>
      </c>
    </row>
    <row r="17" spans="1:7" ht="36" x14ac:dyDescent="0.25">
      <c r="A17" s="34" t="s">
        <v>10</v>
      </c>
      <c r="B17" s="43">
        <v>680442</v>
      </c>
      <c r="C17" s="26">
        <v>0</v>
      </c>
      <c r="D17" s="28">
        <v>0</v>
      </c>
      <c r="E17" s="28">
        <v>0</v>
      </c>
      <c r="F17" s="28">
        <f t="shared" ref="F17:F24" si="1">SUM(D17:E17)</f>
        <v>0</v>
      </c>
    </row>
    <row r="18" spans="1:7" ht="18" x14ac:dyDescent="0.25">
      <c r="A18" s="34" t="s">
        <v>11</v>
      </c>
      <c r="B18" s="43">
        <v>600000</v>
      </c>
      <c r="C18" s="26">
        <v>0</v>
      </c>
      <c r="D18" s="28">
        <v>0</v>
      </c>
      <c r="E18" s="28">
        <v>15500</v>
      </c>
      <c r="F18" s="28">
        <f t="shared" si="1"/>
        <v>15500</v>
      </c>
    </row>
    <row r="19" spans="1:7" ht="18" x14ac:dyDescent="0.25">
      <c r="A19" s="34" t="s">
        <v>12</v>
      </c>
      <c r="B19" s="46">
        <v>130000</v>
      </c>
      <c r="C19" s="26">
        <v>0</v>
      </c>
      <c r="D19" s="28">
        <v>0</v>
      </c>
      <c r="E19" s="28">
        <v>0</v>
      </c>
      <c r="F19" s="28">
        <f t="shared" si="1"/>
        <v>0</v>
      </c>
    </row>
    <row r="20" spans="1:7" ht="18" x14ac:dyDescent="0.25">
      <c r="A20" s="34" t="s">
        <v>13</v>
      </c>
      <c r="B20" s="44">
        <v>10000</v>
      </c>
      <c r="C20" s="26">
        <v>0</v>
      </c>
      <c r="D20" s="28">
        <v>0</v>
      </c>
      <c r="E20" s="28">
        <v>0</v>
      </c>
      <c r="F20" s="28">
        <f t="shared" si="1"/>
        <v>0</v>
      </c>
    </row>
    <row r="21" spans="1:7" ht="18" x14ac:dyDescent="0.25">
      <c r="A21" s="34" t="s">
        <v>14</v>
      </c>
      <c r="B21" s="46">
        <v>300000</v>
      </c>
      <c r="C21" s="26">
        <v>0</v>
      </c>
      <c r="D21" s="28">
        <v>0</v>
      </c>
      <c r="E21" s="28">
        <v>0</v>
      </c>
      <c r="F21" s="28">
        <f t="shared" si="1"/>
        <v>0</v>
      </c>
    </row>
    <row r="22" spans="1:7" ht="54" x14ac:dyDescent="0.25">
      <c r="A22" s="34" t="s">
        <v>15</v>
      </c>
      <c r="B22" s="43">
        <v>480000</v>
      </c>
      <c r="C22" s="26">
        <v>0</v>
      </c>
      <c r="D22" s="28">
        <v>0</v>
      </c>
      <c r="E22" s="28">
        <v>0</v>
      </c>
      <c r="F22" s="28">
        <f t="shared" si="1"/>
        <v>0</v>
      </c>
    </row>
    <row r="23" spans="1:7" ht="36" x14ac:dyDescent="0.25">
      <c r="A23" s="34" t="s">
        <v>16</v>
      </c>
      <c r="B23" s="43">
        <v>1420000</v>
      </c>
      <c r="C23" s="26">
        <v>0</v>
      </c>
      <c r="D23" s="28">
        <v>0</v>
      </c>
      <c r="E23" s="28">
        <v>0</v>
      </c>
      <c r="F23" s="28">
        <f t="shared" si="1"/>
        <v>0</v>
      </c>
    </row>
    <row r="24" spans="1:7" ht="18.75" thickBot="1" x14ac:dyDescent="0.3">
      <c r="A24" s="34" t="s">
        <v>17</v>
      </c>
      <c r="B24" s="45">
        <v>350000</v>
      </c>
      <c r="C24" s="26">
        <v>0</v>
      </c>
      <c r="D24" s="28">
        <v>0</v>
      </c>
      <c r="E24" s="28">
        <v>0</v>
      </c>
      <c r="F24" s="28">
        <f t="shared" si="1"/>
        <v>0</v>
      </c>
    </row>
    <row r="25" spans="1:7" ht="18.75" thickBot="1" x14ac:dyDescent="0.3">
      <c r="A25" s="37" t="s">
        <v>18</v>
      </c>
      <c r="B25" s="33">
        <f>SUM(B26:B33)</f>
        <v>6730000</v>
      </c>
      <c r="C25" s="53">
        <v>0</v>
      </c>
      <c r="D25" s="68">
        <f>SUM(D26:D33)</f>
        <v>0</v>
      </c>
      <c r="E25" s="68">
        <f>SUM(E26:E33)</f>
        <v>0</v>
      </c>
      <c r="F25" s="68">
        <f>SUM(F26:F33)</f>
        <v>0</v>
      </c>
      <c r="G25" s="5"/>
    </row>
    <row r="26" spans="1:7" ht="36" x14ac:dyDescent="0.25">
      <c r="A26" s="34" t="s">
        <v>19</v>
      </c>
      <c r="B26" s="48">
        <v>200000</v>
      </c>
      <c r="C26" s="26">
        <v>0</v>
      </c>
      <c r="D26" s="28">
        <v>0</v>
      </c>
      <c r="E26" s="28">
        <v>0</v>
      </c>
      <c r="F26" s="28">
        <f>SUM(D26)</f>
        <v>0</v>
      </c>
    </row>
    <row r="27" spans="1:7" ht="18" x14ac:dyDescent="0.25">
      <c r="A27" s="34" t="s">
        <v>20</v>
      </c>
      <c r="B27" s="43">
        <v>350000</v>
      </c>
      <c r="C27" s="26">
        <v>0</v>
      </c>
      <c r="D27" s="28">
        <v>0</v>
      </c>
      <c r="E27" s="28">
        <v>0</v>
      </c>
      <c r="F27" s="28">
        <f t="shared" ref="F27:F33" si="2">SUM(D27)</f>
        <v>0</v>
      </c>
    </row>
    <row r="28" spans="1:7" ht="18" x14ac:dyDescent="0.25">
      <c r="A28" s="34" t="s">
        <v>78</v>
      </c>
      <c r="B28" s="43">
        <v>250000</v>
      </c>
      <c r="C28" s="26">
        <v>0</v>
      </c>
      <c r="D28" s="28">
        <v>0</v>
      </c>
      <c r="E28" s="28">
        <v>0</v>
      </c>
      <c r="F28" s="28">
        <f t="shared" si="2"/>
        <v>0</v>
      </c>
    </row>
    <row r="29" spans="1:7" ht="18" x14ac:dyDescent="0.25">
      <c r="A29" s="34" t="s">
        <v>21</v>
      </c>
      <c r="B29" s="44">
        <v>60000</v>
      </c>
      <c r="C29" s="26">
        <v>0</v>
      </c>
      <c r="D29" s="28">
        <v>0</v>
      </c>
      <c r="E29" s="28">
        <v>0</v>
      </c>
      <c r="F29" s="28">
        <f t="shared" si="2"/>
        <v>0</v>
      </c>
    </row>
    <row r="30" spans="1:7" ht="18" x14ac:dyDescent="0.25">
      <c r="A30" s="34" t="s">
        <v>79</v>
      </c>
      <c r="B30" s="44">
        <v>250000</v>
      </c>
      <c r="C30" s="26">
        <v>0</v>
      </c>
      <c r="D30" s="28">
        <v>0</v>
      </c>
      <c r="E30" s="28">
        <v>0</v>
      </c>
      <c r="F30" s="28">
        <f t="shared" si="2"/>
        <v>0</v>
      </c>
    </row>
    <row r="31" spans="1:7" ht="36" x14ac:dyDescent="0.25">
      <c r="A31" s="34" t="s">
        <v>22</v>
      </c>
      <c r="B31" s="43">
        <v>150000</v>
      </c>
      <c r="C31" s="26">
        <v>0</v>
      </c>
      <c r="D31" s="28">
        <v>0</v>
      </c>
      <c r="E31" s="28">
        <v>0</v>
      </c>
      <c r="F31" s="28">
        <f t="shared" si="2"/>
        <v>0</v>
      </c>
    </row>
    <row r="32" spans="1:7" ht="36" x14ac:dyDescent="0.25">
      <c r="A32" s="34" t="s">
        <v>23</v>
      </c>
      <c r="B32" s="43">
        <v>3670000</v>
      </c>
      <c r="C32" s="26">
        <v>0</v>
      </c>
      <c r="D32" s="28">
        <v>0</v>
      </c>
      <c r="E32" s="28">
        <v>0</v>
      </c>
      <c r="F32" s="28">
        <f t="shared" si="2"/>
        <v>0</v>
      </c>
    </row>
    <row r="33" spans="1:10" ht="18.75" customHeight="1" thickBot="1" x14ac:dyDescent="0.3">
      <c r="A33" s="34" t="s">
        <v>24</v>
      </c>
      <c r="B33" s="45">
        <v>1800000</v>
      </c>
      <c r="C33" s="26">
        <v>0</v>
      </c>
      <c r="D33" s="28"/>
      <c r="E33" s="28"/>
      <c r="F33" s="28">
        <f t="shared" si="2"/>
        <v>0</v>
      </c>
    </row>
    <row r="34" spans="1:10" ht="27" customHeight="1" thickBot="1" x14ac:dyDescent="0.3">
      <c r="A34" s="37" t="s">
        <v>25</v>
      </c>
      <c r="B34" s="35">
        <f>SUM(B35:B42)</f>
        <v>724234</v>
      </c>
      <c r="C34" s="66">
        <v>0</v>
      </c>
      <c r="D34" s="67">
        <f>SUM(D35:D42)</f>
        <v>0</v>
      </c>
      <c r="E34" s="67">
        <f>SUM(E35:E42)</f>
        <v>0</v>
      </c>
      <c r="F34" s="67">
        <f t="shared" ref="F34" si="3">SUM(F35:F42)</f>
        <v>0</v>
      </c>
      <c r="G34" s="5"/>
      <c r="I34" s="5"/>
      <c r="J34" s="6"/>
    </row>
    <row r="35" spans="1:10" ht="36" x14ac:dyDescent="0.25">
      <c r="A35" s="34" t="s">
        <v>26</v>
      </c>
      <c r="B35" s="49">
        <v>724234</v>
      </c>
      <c r="C35" s="26">
        <v>0</v>
      </c>
      <c r="D35" s="28">
        <f t="shared" ref="D35:E40" si="4">-D36</f>
        <v>0</v>
      </c>
      <c r="E35" s="28">
        <f t="shared" si="4"/>
        <v>0</v>
      </c>
      <c r="F35" s="28">
        <f>SUM(D35)</f>
        <v>0</v>
      </c>
    </row>
    <row r="36" spans="1:10" ht="36" x14ac:dyDescent="0.25">
      <c r="A36" s="34" t="s">
        <v>27</v>
      </c>
      <c r="B36" s="47">
        <v>0</v>
      </c>
      <c r="C36" s="26">
        <v>0</v>
      </c>
      <c r="D36" s="28">
        <f t="shared" si="4"/>
        <v>0</v>
      </c>
      <c r="E36" s="28">
        <f t="shared" si="4"/>
        <v>0</v>
      </c>
      <c r="F36" s="28">
        <f t="shared" ref="F36:F42" si="5">SUM(D36)</f>
        <v>0</v>
      </c>
    </row>
    <row r="37" spans="1:10" ht="36" x14ac:dyDescent="0.25">
      <c r="A37" s="34" t="s">
        <v>28</v>
      </c>
      <c r="B37" s="47">
        <v>0</v>
      </c>
      <c r="C37" s="26">
        <v>0</v>
      </c>
      <c r="D37" s="28">
        <f t="shared" si="4"/>
        <v>0</v>
      </c>
      <c r="E37" s="28">
        <f t="shared" si="4"/>
        <v>0</v>
      </c>
      <c r="F37" s="28">
        <f t="shared" si="5"/>
        <v>0</v>
      </c>
    </row>
    <row r="38" spans="1:10" ht="36" x14ac:dyDescent="0.25">
      <c r="A38" s="34" t="s">
        <v>29</v>
      </c>
      <c r="B38" s="47">
        <v>0</v>
      </c>
      <c r="C38" s="26">
        <v>0</v>
      </c>
      <c r="D38" s="28">
        <f t="shared" si="4"/>
        <v>0</v>
      </c>
      <c r="E38" s="28">
        <f t="shared" si="4"/>
        <v>0</v>
      </c>
      <c r="F38" s="28">
        <f t="shared" si="5"/>
        <v>0</v>
      </c>
    </row>
    <row r="39" spans="1:10" ht="36" x14ac:dyDescent="0.25">
      <c r="A39" s="34" t="s">
        <v>30</v>
      </c>
      <c r="B39" s="47">
        <v>0</v>
      </c>
      <c r="C39" s="26">
        <v>0</v>
      </c>
      <c r="D39" s="28">
        <f t="shared" si="4"/>
        <v>0</v>
      </c>
      <c r="E39" s="28">
        <f t="shared" si="4"/>
        <v>0</v>
      </c>
      <c r="F39" s="28">
        <f t="shared" si="5"/>
        <v>0</v>
      </c>
    </row>
    <row r="40" spans="1:10" ht="18" x14ac:dyDescent="0.25">
      <c r="A40" s="34" t="s">
        <v>31</v>
      </c>
      <c r="B40" s="47">
        <v>0</v>
      </c>
      <c r="C40" s="26">
        <v>0</v>
      </c>
      <c r="D40" s="28">
        <f t="shared" si="4"/>
        <v>0</v>
      </c>
      <c r="E40" s="28">
        <f t="shared" si="4"/>
        <v>0</v>
      </c>
      <c r="F40" s="28">
        <f t="shared" si="5"/>
        <v>0</v>
      </c>
    </row>
    <row r="41" spans="1:10" ht="36" x14ac:dyDescent="0.25">
      <c r="A41" s="34" t="s">
        <v>32</v>
      </c>
      <c r="B41" s="47">
        <v>0</v>
      </c>
      <c r="C41" s="26">
        <v>0</v>
      </c>
      <c r="D41" s="28">
        <v>0</v>
      </c>
      <c r="E41" s="28">
        <v>0</v>
      </c>
      <c r="F41" s="28">
        <f t="shared" si="5"/>
        <v>0</v>
      </c>
    </row>
    <row r="42" spans="1:10" ht="36.75" thickBot="1" x14ac:dyDescent="0.3">
      <c r="A42" s="34" t="s">
        <v>33</v>
      </c>
      <c r="B42" s="78">
        <v>0</v>
      </c>
      <c r="C42" s="26">
        <v>0</v>
      </c>
      <c r="D42" s="28">
        <v>0</v>
      </c>
      <c r="E42" s="28">
        <v>0</v>
      </c>
      <c r="F42" s="28">
        <f t="shared" si="5"/>
        <v>0</v>
      </c>
    </row>
    <row r="43" spans="1:10" ht="18.75" thickBot="1" x14ac:dyDescent="0.3">
      <c r="A43" s="37" t="s">
        <v>34</v>
      </c>
      <c r="B43" s="63">
        <f>SUM(B44:B61)</f>
        <v>0</v>
      </c>
      <c r="C43" s="62">
        <v>0</v>
      </c>
      <c r="D43" s="67">
        <f>D44+D45+D57-D58+D59+D60+D61</f>
        <v>0</v>
      </c>
      <c r="E43" s="67">
        <f>E44+E45+E57-E58+E59+E60+E61</f>
        <v>0</v>
      </c>
      <c r="F43" s="67">
        <f>F44+F45+F57-F58+F59+F60+F61</f>
        <v>0</v>
      </c>
    </row>
    <row r="44" spans="1:10" ht="36" x14ac:dyDescent="0.25">
      <c r="A44" s="34" t="s">
        <v>35</v>
      </c>
      <c r="B44" s="79">
        <v>0</v>
      </c>
      <c r="C44" s="26">
        <v>0</v>
      </c>
      <c r="D44" s="28">
        <v>0</v>
      </c>
      <c r="E44" s="28">
        <v>0</v>
      </c>
      <c r="F44" s="28">
        <v>0</v>
      </c>
    </row>
    <row r="45" spans="1:10" ht="36.75" thickBot="1" x14ac:dyDescent="0.3">
      <c r="A45" s="34" t="s">
        <v>36</v>
      </c>
      <c r="B45" s="27">
        <v>0</v>
      </c>
      <c r="C45" s="26">
        <v>0</v>
      </c>
      <c r="D45" s="28">
        <v>0</v>
      </c>
      <c r="E45" s="28">
        <v>0</v>
      </c>
      <c r="F45" s="28">
        <v>0</v>
      </c>
    </row>
    <row r="46" spans="1:10" ht="26.25" x14ac:dyDescent="0.4">
      <c r="A46" s="31"/>
      <c r="B46" s="31"/>
      <c r="C46" s="31"/>
      <c r="D46" s="31"/>
      <c r="E46" s="31"/>
      <c r="F46" s="31"/>
    </row>
    <row r="47" spans="1:10" ht="26.25" x14ac:dyDescent="0.4">
      <c r="A47" s="31"/>
      <c r="B47" s="31"/>
      <c r="C47" s="31"/>
      <c r="D47" s="31"/>
      <c r="E47" s="31"/>
      <c r="F47" s="31"/>
    </row>
    <row r="48" spans="1:10" ht="29.25" customHeight="1" x14ac:dyDescent="0.2"/>
    <row r="49" spans="1:6" ht="29.25" customHeight="1" x14ac:dyDescent="0.2"/>
    <row r="50" spans="1:6" ht="29.25" customHeight="1" x14ac:dyDescent="0.2"/>
    <row r="51" spans="1:6" ht="66.75" customHeight="1" x14ac:dyDescent="0.2">
      <c r="A51" s="90" t="s">
        <v>77</v>
      </c>
      <c r="B51" s="90"/>
      <c r="C51" s="90"/>
      <c r="D51" s="90"/>
      <c r="E51" s="90"/>
      <c r="F51" s="90"/>
    </row>
    <row r="52" spans="1:6" ht="26.25" x14ac:dyDescent="0.2">
      <c r="A52" s="91" t="s">
        <v>89</v>
      </c>
      <c r="B52" s="91"/>
      <c r="C52" s="91"/>
      <c r="D52" s="91"/>
      <c r="E52" s="91"/>
      <c r="F52" s="91"/>
    </row>
    <row r="53" spans="1:6" ht="26.25" x14ac:dyDescent="0.2">
      <c r="A53" s="89" t="s">
        <v>90</v>
      </c>
      <c r="B53" s="89"/>
      <c r="C53" s="89"/>
      <c r="D53" s="89"/>
      <c r="E53" s="89"/>
      <c r="F53" s="89"/>
    </row>
    <row r="54" spans="1:6" ht="18" x14ac:dyDescent="0.2">
      <c r="A54" s="87" t="s">
        <v>95</v>
      </c>
      <c r="B54" s="87"/>
      <c r="C54" s="87"/>
      <c r="D54" s="87"/>
      <c r="E54" s="87"/>
      <c r="F54" s="87"/>
    </row>
    <row r="55" spans="1:6" ht="19.5" thickBot="1" x14ac:dyDescent="0.35">
      <c r="A55" s="1"/>
      <c r="B55" s="1"/>
      <c r="C55" s="1"/>
      <c r="D55" s="92" t="s">
        <v>93</v>
      </c>
      <c r="E55" s="93"/>
      <c r="F55" s="1"/>
    </row>
    <row r="56" spans="1:6" ht="36.75" thickBot="1" x14ac:dyDescent="0.25">
      <c r="A56" s="61"/>
      <c r="B56" s="23" t="s">
        <v>91</v>
      </c>
      <c r="C56" s="60" t="s">
        <v>92</v>
      </c>
      <c r="D56" s="23" t="s">
        <v>1</v>
      </c>
      <c r="E56" s="60" t="s">
        <v>96</v>
      </c>
      <c r="F56" s="2" t="s">
        <v>94</v>
      </c>
    </row>
    <row r="57" spans="1:6" ht="36" hidden="1" x14ac:dyDescent="0.25">
      <c r="A57" s="34" t="s">
        <v>37</v>
      </c>
      <c r="B57" s="36">
        <v>0</v>
      </c>
      <c r="C57" s="26">
        <v>0</v>
      </c>
      <c r="D57" s="28">
        <v>0</v>
      </c>
      <c r="E57" s="28"/>
      <c r="F57" s="28">
        <v>0</v>
      </c>
    </row>
    <row r="58" spans="1:6" ht="36" x14ac:dyDescent="0.25">
      <c r="A58" s="34" t="s">
        <v>38</v>
      </c>
      <c r="B58" s="83">
        <v>0</v>
      </c>
      <c r="C58" s="30">
        <v>0</v>
      </c>
      <c r="D58" s="28">
        <v>0</v>
      </c>
      <c r="E58" s="96">
        <v>0</v>
      </c>
      <c r="F58" s="28">
        <v>0</v>
      </c>
    </row>
    <row r="59" spans="1:6" ht="36" x14ac:dyDescent="0.25">
      <c r="A59" s="97" t="s">
        <v>39</v>
      </c>
      <c r="B59" s="79">
        <v>0</v>
      </c>
      <c r="C59" s="30">
        <v>0</v>
      </c>
      <c r="D59" s="96">
        <v>0</v>
      </c>
      <c r="E59" s="28">
        <v>0</v>
      </c>
      <c r="F59" s="96">
        <v>0</v>
      </c>
    </row>
    <row r="60" spans="1:6" ht="36" x14ac:dyDescent="0.25">
      <c r="A60" s="34" t="s">
        <v>40</v>
      </c>
      <c r="B60" s="79">
        <v>0</v>
      </c>
      <c r="C60" s="30">
        <v>0</v>
      </c>
      <c r="D60" s="28">
        <v>0</v>
      </c>
      <c r="E60" s="28">
        <v>0</v>
      </c>
      <c r="F60" s="28">
        <v>0</v>
      </c>
    </row>
    <row r="61" spans="1:6" ht="36" x14ac:dyDescent="0.25">
      <c r="A61" s="34" t="s">
        <v>41</v>
      </c>
      <c r="B61" s="79">
        <v>0</v>
      </c>
      <c r="C61" s="30">
        <v>0</v>
      </c>
      <c r="D61" s="28">
        <v>0</v>
      </c>
      <c r="E61" s="28">
        <v>0</v>
      </c>
      <c r="F61" s="28">
        <v>0</v>
      </c>
    </row>
    <row r="62" spans="1:6" ht="18" x14ac:dyDescent="0.25">
      <c r="A62" s="37" t="s">
        <v>42</v>
      </c>
      <c r="B62" s="25">
        <f>SUM(B63:B71)</f>
        <v>2420000</v>
      </c>
      <c r="C62" s="80">
        <f>+C63+C64+C66</f>
        <v>8047534</v>
      </c>
      <c r="D62" s="67">
        <f>SUM(D63:D71)</f>
        <v>0</v>
      </c>
      <c r="E62" s="67">
        <f>SUM(E63:E71)</f>
        <v>0</v>
      </c>
      <c r="F62" s="67">
        <f>SUM(F63:F71)</f>
        <v>0</v>
      </c>
    </row>
    <row r="63" spans="1:6" ht="18" x14ac:dyDescent="0.25">
      <c r="A63" s="34" t="s">
        <v>43</v>
      </c>
      <c r="B63" s="43">
        <v>550000</v>
      </c>
      <c r="C63" s="30">
        <v>0</v>
      </c>
      <c r="D63" s="28">
        <v>0</v>
      </c>
      <c r="E63" s="28">
        <v>0</v>
      </c>
      <c r="F63" s="28">
        <f>SUM(D63)</f>
        <v>0</v>
      </c>
    </row>
    <row r="64" spans="1:6" ht="36" x14ac:dyDescent="0.25">
      <c r="A64" s="34" t="s">
        <v>80</v>
      </c>
      <c r="B64" s="43">
        <v>150000</v>
      </c>
      <c r="C64" s="30">
        <v>0</v>
      </c>
      <c r="D64" s="28">
        <v>0</v>
      </c>
      <c r="E64" s="28">
        <v>0</v>
      </c>
      <c r="F64" s="28">
        <f t="shared" ref="F64:F71" si="6">SUM(D64)</f>
        <v>0</v>
      </c>
    </row>
    <row r="65" spans="1:6" ht="36" x14ac:dyDescent="0.25">
      <c r="A65" s="34" t="s">
        <v>44</v>
      </c>
      <c r="B65" s="44"/>
      <c r="C65" s="30">
        <v>0</v>
      </c>
      <c r="D65" s="28">
        <v>0</v>
      </c>
      <c r="E65" s="28">
        <v>0</v>
      </c>
      <c r="F65" s="28">
        <f t="shared" si="6"/>
        <v>0</v>
      </c>
    </row>
    <row r="66" spans="1:6" ht="36" x14ac:dyDescent="0.25">
      <c r="A66" s="34" t="s">
        <v>45</v>
      </c>
      <c r="B66" s="44">
        <v>1000000</v>
      </c>
      <c r="C66" s="30">
        <v>8047534</v>
      </c>
      <c r="D66" s="28">
        <v>0</v>
      </c>
      <c r="E66" s="28">
        <v>0</v>
      </c>
      <c r="F66" s="28">
        <f t="shared" si="6"/>
        <v>0</v>
      </c>
    </row>
    <row r="67" spans="1:6" ht="36" x14ac:dyDescent="0.25">
      <c r="A67" s="34" t="s">
        <v>46</v>
      </c>
      <c r="B67" s="43">
        <v>220000</v>
      </c>
      <c r="C67" s="30">
        <v>0</v>
      </c>
      <c r="D67" s="28">
        <v>0</v>
      </c>
      <c r="E67" s="28">
        <v>0</v>
      </c>
      <c r="F67" s="28">
        <f t="shared" si="6"/>
        <v>0</v>
      </c>
    </row>
    <row r="68" spans="1:6" ht="18" x14ac:dyDescent="0.25">
      <c r="A68" s="34" t="s">
        <v>47</v>
      </c>
      <c r="B68" s="44">
        <v>100000</v>
      </c>
      <c r="C68" s="30">
        <v>0</v>
      </c>
      <c r="D68" s="28">
        <v>0</v>
      </c>
      <c r="E68" s="28">
        <v>0</v>
      </c>
      <c r="F68" s="28">
        <f t="shared" si="6"/>
        <v>0</v>
      </c>
    </row>
    <row r="69" spans="1:6" ht="18" x14ac:dyDescent="0.25">
      <c r="A69" s="34" t="s">
        <v>48</v>
      </c>
      <c r="B69" s="44">
        <v>0</v>
      </c>
      <c r="C69" s="30">
        <v>0</v>
      </c>
      <c r="D69" s="28">
        <v>0</v>
      </c>
      <c r="E69" s="28">
        <v>0</v>
      </c>
      <c r="F69" s="28">
        <f t="shared" si="6"/>
        <v>0</v>
      </c>
    </row>
    <row r="70" spans="1:6" ht="18" x14ac:dyDescent="0.25">
      <c r="A70" s="34" t="s">
        <v>49</v>
      </c>
      <c r="B70" s="44">
        <v>400000</v>
      </c>
      <c r="C70" s="30">
        <v>0</v>
      </c>
      <c r="D70" s="28">
        <v>0</v>
      </c>
      <c r="E70" s="28">
        <v>0</v>
      </c>
      <c r="F70" s="28">
        <f t="shared" si="6"/>
        <v>0</v>
      </c>
    </row>
    <row r="71" spans="1:6" ht="36.75" thickBot="1" x14ac:dyDescent="0.3">
      <c r="A71" s="34" t="s">
        <v>50</v>
      </c>
      <c r="B71" s="45">
        <v>0</v>
      </c>
      <c r="C71" s="30">
        <v>0</v>
      </c>
      <c r="D71" s="28">
        <v>0</v>
      </c>
      <c r="E71" s="28">
        <v>0</v>
      </c>
      <c r="F71" s="28">
        <f t="shared" si="6"/>
        <v>0</v>
      </c>
    </row>
    <row r="72" spans="1:6" ht="18.75" thickBot="1" x14ac:dyDescent="0.3">
      <c r="A72" s="37" t="s">
        <v>51</v>
      </c>
      <c r="B72" s="63">
        <v>0</v>
      </c>
      <c r="C72" s="62">
        <v>0</v>
      </c>
      <c r="D72" s="66">
        <f>SUM(D73:D76)</f>
        <v>0</v>
      </c>
      <c r="E72" s="66">
        <f>SUM(E73:E76)</f>
        <v>0</v>
      </c>
      <c r="F72" s="3"/>
    </row>
    <row r="73" spans="1:6" ht="18" x14ac:dyDescent="0.25">
      <c r="A73" s="34" t="s">
        <v>52</v>
      </c>
      <c r="B73" s="79">
        <v>0</v>
      </c>
      <c r="C73" s="30">
        <v>0</v>
      </c>
      <c r="D73" s="28">
        <v>0</v>
      </c>
      <c r="E73" s="28">
        <v>0</v>
      </c>
      <c r="F73" s="3"/>
    </row>
    <row r="74" spans="1:6" ht="18" x14ac:dyDescent="0.25">
      <c r="A74" s="34" t="s">
        <v>53</v>
      </c>
      <c r="B74" s="44">
        <v>0</v>
      </c>
      <c r="C74" s="30">
        <v>0</v>
      </c>
      <c r="D74" s="28">
        <v>0</v>
      </c>
      <c r="E74" s="28">
        <v>0</v>
      </c>
      <c r="F74" s="3"/>
    </row>
    <row r="75" spans="1:6" ht="36" x14ac:dyDescent="0.25">
      <c r="A75" s="34" t="s">
        <v>54</v>
      </c>
      <c r="B75" s="44">
        <v>0</v>
      </c>
      <c r="C75" s="30">
        <v>0</v>
      </c>
      <c r="D75" s="28">
        <v>0</v>
      </c>
      <c r="E75" s="28">
        <v>0</v>
      </c>
      <c r="F75" s="3"/>
    </row>
    <row r="76" spans="1:6" ht="54.75" thickBot="1" x14ac:dyDescent="0.3">
      <c r="A76" s="34" t="s">
        <v>55</v>
      </c>
      <c r="B76" s="45">
        <v>0</v>
      </c>
      <c r="C76" s="30">
        <v>0</v>
      </c>
      <c r="D76" s="28">
        <v>0</v>
      </c>
      <c r="E76" s="28">
        <v>0</v>
      </c>
      <c r="F76" s="3"/>
    </row>
    <row r="77" spans="1:6" ht="36.75" thickBot="1" x14ac:dyDescent="0.3">
      <c r="A77" s="37" t="s">
        <v>56</v>
      </c>
      <c r="B77" s="63">
        <v>0</v>
      </c>
      <c r="C77" s="62">
        <v>0</v>
      </c>
      <c r="D77" s="67">
        <f>SUM(D78:D84)</f>
        <v>0</v>
      </c>
      <c r="E77" s="67">
        <f>SUM(E78:E84)</f>
        <v>0</v>
      </c>
      <c r="F77" s="3"/>
    </row>
    <row r="78" spans="1:6" ht="18" x14ac:dyDescent="0.25">
      <c r="A78" s="34" t="s">
        <v>57</v>
      </c>
      <c r="B78" s="79">
        <v>0</v>
      </c>
      <c r="C78" s="30">
        <v>0</v>
      </c>
      <c r="D78" s="28">
        <v>0</v>
      </c>
      <c r="E78" s="28">
        <v>0</v>
      </c>
      <c r="F78" s="3"/>
    </row>
    <row r="79" spans="1:6" ht="36" x14ac:dyDescent="0.25">
      <c r="A79" s="34" t="s">
        <v>58</v>
      </c>
      <c r="B79" s="44">
        <v>0</v>
      </c>
      <c r="C79" s="30">
        <v>0</v>
      </c>
      <c r="D79" s="28">
        <v>0</v>
      </c>
      <c r="E79" s="28">
        <v>0</v>
      </c>
      <c r="F79" s="3"/>
    </row>
    <row r="80" spans="1:6" ht="18" x14ac:dyDescent="0.25">
      <c r="A80" s="37" t="s">
        <v>59</v>
      </c>
      <c r="B80" s="44">
        <v>0</v>
      </c>
      <c r="C80" s="30">
        <v>0</v>
      </c>
      <c r="D80" s="28">
        <f>D81+D82+D83-D84</f>
        <v>0</v>
      </c>
      <c r="E80" s="28">
        <f>E81+E82+E83-E84</f>
        <v>0</v>
      </c>
      <c r="F80" s="3"/>
    </row>
    <row r="81" spans="1:7" ht="18" x14ac:dyDescent="0.25">
      <c r="A81" s="34" t="s">
        <v>60</v>
      </c>
      <c r="B81" s="44">
        <v>0</v>
      </c>
      <c r="C81" s="30">
        <v>0</v>
      </c>
      <c r="D81" s="28">
        <v>0</v>
      </c>
      <c r="E81" s="28">
        <v>0</v>
      </c>
      <c r="F81" s="3"/>
    </row>
    <row r="82" spans="1:7" ht="18" x14ac:dyDescent="0.25">
      <c r="A82" s="34" t="s">
        <v>61</v>
      </c>
      <c r="B82" s="44">
        <v>0</v>
      </c>
      <c r="C82" s="30">
        <v>0</v>
      </c>
      <c r="D82" s="28">
        <v>0</v>
      </c>
      <c r="E82" s="28">
        <v>0</v>
      </c>
      <c r="F82" s="3"/>
    </row>
    <row r="83" spans="1:7" ht="18" x14ac:dyDescent="0.25">
      <c r="A83" s="34" t="s">
        <v>62</v>
      </c>
      <c r="B83" s="44"/>
      <c r="C83" s="30">
        <v>0</v>
      </c>
      <c r="D83" s="28">
        <v>0</v>
      </c>
      <c r="E83" s="28">
        <v>0</v>
      </c>
      <c r="F83" s="3"/>
    </row>
    <row r="84" spans="1:7" ht="36.75" thickBot="1" x14ac:dyDescent="0.3">
      <c r="A84" s="34" t="s">
        <v>63</v>
      </c>
      <c r="B84" s="45">
        <v>0</v>
      </c>
      <c r="C84" s="30">
        <v>0</v>
      </c>
      <c r="D84" s="28">
        <v>0</v>
      </c>
      <c r="E84" s="28">
        <v>0</v>
      </c>
      <c r="F84" s="3">
        <v>0</v>
      </c>
    </row>
    <row r="85" spans="1:7" ht="18.75" thickBot="1" x14ac:dyDescent="0.25">
      <c r="A85" s="50" t="s">
        <v>64</v>
      </c>
      <c r="B85" s="64">
        <f>B10+B15+B25+B34+B43+B62+B72+B77+B80</f>
        <v>78393676</v>
      </c>
      <c r="C85" s="81">
        <f>SUM(C77+C72+C62+C43+C34+C25+C15)</f>
        <v>8047534</v>
      </c>
      <c r="D85" s="51">
        <f>D10+D15+D25+D34+D43+D62+D72+D77+D80</f>
        <v>4702429.8899999997</v>
      </c>
      <c r="E85" s="51">
        <f>E10+E15+E25+E34+E43+E62+E72+E77+E80</f>
        <v>4656961.25</v>
      </c>
      <c r="F85" s="52">
        <f>F10+F15+F25+F34+F43+F62+F72+F77+F80</f>
        <v>9359391.1400000006</v>
      </c>
    </row>
    <row r="86" spans="1:7" ht="18" x14ac:dyDescent="0.25">
      <c r="A86" s="38" t="s">
        <v>65</v>
      </c>
      <c r="B86" s="84">
        <f t="shared" ref="B86:D86" si="7">B87+B90+B93</f>
        <v>0</v>
      </c>
      <c r="C86" s="29"/>
      <c r="D86" s="29">
        <f t="shared" si="7"/>
        <v>0</v>
      </c>
      <c r="E86" s="29">
        <f t="shared" ref="E86" si="8">E87+E90+E93</f>
        <v>0</v>
      </c>
      <c r="F86" s="7">
        <f t="shared" ref="F86" si="9">F87+F90+F93</f>
        <v>0</v>
      </c>
    </row>
    <row r="87" spans="1:7" ht="28.5" customHeight="1" x14ac:dyDescent="0.2">
      <c r="A87" s="37" t="s">
        <v>66</v>
      </c>
      <c r="B87" s="44">
        <f t="shared" ref="B87:D87" si="10">B88+B89</f>
        <v>0</v>
      </c>
      <c r="C87" s="30"/>
      <c r="D87" s="30">
        <f t="shared" si="10"/>
        <v>0</v>
      </c>
      <c r="E87" s="30">
        <f t="shared" ref="E87" si="11">E88+E89</f>
        <v>0</v>
      </c>
      <c r="F87" s="4">
        <f t="shared" ref="F87" si="12">F88+F89</f>
        <v>0</v>
      </c>
    </row>
    <row r="88" spans="1:7" ht="26.25" customHeight="1" x14ac:dyDescent="0.25">
      <c r="A88" s="39" t="s">
        <v>67</v>
      </c>
      <c r="B88" s="43">
        <v>0</v>
      </c>
      <c r="C88" s="28"/>
      <c r="D88" s="28">
        <v>0</v>
      </c>
      <c r="E88" s="28">
        <v>0</v>
      </c>
      <c r="F88" s="3">
        <v>0</v>
      </c>
      <c r="G88" s="9"/>
    </row>
    <row r="89" spans="1:7" ht="30.75" customHeight="1" x14ac:dyDescent="0.25">
      <c r="A89" s="39" t="s">
        <v>68</v>
      </c>
      <c r="B89" s="43">
        <v>0</v>
      </c>
      <c r="C89" s="28"/>
      <c r="D89" s="28">
        <v>0</v>
      </c>
      <c r="E89" s="28">
        <v>0</v>
      </c>
      <c r="F89" s="3">
        <v>0</v>
      </c>
    </row>
    <row r="90" spans="1:7" ht="8.25" customHeight="1" x14ac:dyDescent="0.2">
      <c r="A90" s="37" t="s">
        <v>69</v>
      </c>
      <c r="B90" s="44">
        <f>B91+B92</f>
        <v>0</v>
      </c>
      <c r="C90" s="30"/>
      <c r="D90" s="30">
        <f t="shared" ref="D90:E90" si="13">D91+D92</f>
        <v>0</v>
      </c>
      <c r="E90" s="30">
        <f t="shared" si="13"/>
        <v>0</v>
      </c>
      <c r="F90" s="4">
        <f t="shared" ref="F90" si="14">F91+F92</f>
        <v>0</v>
      </c>
    </row>
    <row r="91" spans="1:7" ht="18" customHeight="1" x14ac:dyDescent="0.2">
      <c r="A91" s="39" t="s">
        <v>70</v>
      </c>
      <c r="B91" s="44">
        <v>0</v>
      </c>
      <c r="C91" s="30"/>
      <c r="D91" s="30">
        <v>0</v>
      </c>
      <c r="E91" s="30">
        <v>0</v>
      </c>
      <c r="F91" s="4">
        <v>0</v>
      </c>
    </row>
    <row r="92" spans="1:7" ht="19.5" customHeight="1" x14ac:dyDescent="0.2">
      <c r="A92" s="39" t="s">
        <v>71</v>
      </c>
      <c r="B92" s="44">
        <v>0</v>
      </c>
      <c r="C92" s="30"/>
      <c r="D92" s="30">
        <v>0</v>
      </c>
      <c r="E92" s="30">
        <v>0</v>
      </c>
      <c r="F92" s="4">
        <v>0</v>
      </c>
    </row>
    <row r="93" spans="1:7" ht="19.5" customHeight="1" x14ac:dyDescent="0.2">
      <c r="A93" s="37" t="s">
        <v>72</v>
      </c>
      <c r="B93" s="44">
        <f t="shared" ref="B93:F93" si="15">B94</f>
        <v>0</v>
      </c>
      <c r="C93" s="30"/>
      <c r="D93" s="30">
        <f t="shared" si="15"/>
        <v>0</v>
      </c>
      <c r="E93" s="30">
        <v>0</v>
      </c>
      <c r="F93" s="4">
        <f t="shared" si="15"/>
        <v>0</v>
      </c>
    </row>
    <row r="94" spans="1:7" ht="21.75" customHeight="1" x14ac:dyDescent="0.2">
      <c r="A94" s="39" t="s">
        <v>73</v>
      </c>
      <c r="B94" s="44">
        <v>0</v>
      </c>
      <c r="C94" s="30"/>
      <c r="D94" s="30">
        <v>0</v>
      </c>
      <c r="E94" s="30">
        <v>0</v>
      </c>
      <c r="F94" s="4">
        <v>0</v>
      </c>
    </row>
    <row r="95" spans="1:7" ht="20.25" customHeight="1" thickBot="1" x14ac:dyDescent="0.25">
      <c r="A95" s="40" t="s">
        <v>74</v>
      </c>
      <c r="B95" s="85">
        <f>B87+B90+B93</f>
        <v>0</v>
      </c>
      <c r="C95" s="69">
        <f>C87+C90+C93</f>
        <v>0</v>
      </c>
      <c r="D95" s="59">
        <f t="shared" ref="D95:E95" si="16">D87+D90+D93</f>
        <v>0</v>
      </c>
      <c r="E95" s="59">
        <f t="shared" si="16"/>
        <v>0</v>
      </c>
      <c r="F95" s="58">
        <f t="shared" ref="F95" si="17">F87+F90+F93</f>
        <v>0</v>
      </c>
    </row>
    <row r="96" spans="1:7" ht="19.5" customHeight="1" thickBot="1" x14ac:dyDescent="0.25">
      <c r="A96" s="8" t="s">
        <v>75</v>
      </c>
      <c r="B96" s="55">
        <f>B85+B95</f>
        <v>78393676</v>
      </c>
      <c r="C96" s="82">
        <f>+C85</f>
        <v>8047534</v>
      </c>
      <c r="D96" s="56">
        <f>D85+D95</f>
        <v>4702429.8899999997</v>
      </c>
      <c r="E96" s="56">
        <f>E85+E95</f>
        <v>4656961.25</v>
      </c>
      <c r="F96" s="57">
        <f t="shared" ref="F96" si="18">F85+F95</f>
        <v>9359391.1400000006</v>
      </c>
    </row>
    <row r="97" spans="1:6" s="74" customFormat="1" ht="19.5" customHeight="1" x14ac:dyDescent="0.2">
      <c r="A97" s="71"/>
      <c r="B97" s="72"/>
      <c r="C97" s="72"/>
      <c r="D97" s="72"/>
      <c r="E97" s="72"/>
      <c r="F97" s="73"/>
    </row>
    <row r="98" spans="1:6" s="74" customFormat="1" ht="19.5" customHeight="1" x14ac:dyDescent="0.2">
      <c r="A98" s="71"/>
      <c r="B98" s="72"/>
      <c r="D98" s="72"/>
      <c r="E98" s="72"/>
      <c r="F98" s="73"/>
    </row>
    <row r="99" spans="1:6" s="74" customFormat="1" ht="19.5" customHeight="1" x14ac:dyDescent="0.2">
      <c r="A99" s="71"/>
      <c r="B99" s="72"/>
      <c r="C99" s="72"/>
      <c r="D99" s="72"/>
      <c r="E99" s="72"/>
      <c r="F99" s="73"/>
    </row>
    <row r="100" spans="1:6" ht="21.75" customHeight="1" x14ac:dyDescent="0.4">
      <c r="A100" s="31"/>
      <c r="B100" s="31"/>
      <c r="C100" s="31"/>
      <c r="D100" s="31"/>
      <c r="E100" s="31"/>
      <c r="F100" s="31"/>
    </row>
    <row r="101" spans="1:6" ht="21.75" customHeight="1" x14ac:dyDescent="0.2"/>
    <row r="102" spans="1:6" ht="21.75" customHeight="1" x14ac:dyDescent="0.2"/>
    <row r="103" spans="1:6" ht="21.75" customHeight="1" x14ac:dyDescent="0.2"/>
    <row r="104" spans="1:6" ht="28.5" customHeight="1" x14ac:dyDescent="0.2">
      <c r="A104" s="90" t="s">
        <v>77</v>
      </c>
      <c r="B104" s="90"/>
      <c r="C104" s="90"/>
      <c r="D104" s="90"/>
      <c r="E104" s="90"/>
      <c r="F104" s="90"/>
    </row>
    <row r="105" spans="1:6" ht="14.25" customHeight="1" x14ac:dyDescent="0.2">
      <c r="A105" s="75"/>
      <c r="B105" s="75"/>
      <c r="C105" s="75"/>
      <c r="D105" s="75"/>
      <c r="E105" s="86"/>
      <c r="F105" s="75"/>
    </row>
    <row r="106" spans="1:6" ht="21.75" customHeight="1" x14ac:dyDescent="0.2">
      <c r="A106" s="91" t="s">
        <v>89</v>
      </c>
      <c r="B106" s="91"/>
      <c r="C106" s="91"/>
      <c r="D106" s="91"/>
      <c r="E106" s="91"/>
      <c r="F106" s="91"/>
    </row>
    <row r="107" spans="1:6" ht="21.75" customHeight="1" x14ac:dyDescent="0.2">
      <c r="A107" s="89" t="s">
        <v>90</v>
      </c>
      <c r="B107" s="89"/>
      <c r="C107" s="89"/>
      <c r="D107" s="89"/>
      <c r="E107" s="89"/>
      <c r="F107" s="89"/>
    </row>
    <row r="108" spans="1:6" ht="21.75" customHeight="1" x14ac:dyDescent="0.2">
      <c r="A108" s="87" t="s">
        <v>95</v>
      </c>
      <c r="B108" s="87"/>
      <c r="C108" s="87"/>
      <c r="D108" s="87"/>
      <c r="E108" s="87"/>
      <c r="F108" s="87"/>
    </row>
    <row r="109" spans="1:6" ht="21.75" customHeight="1" x14ac:dyDescent="0.2">
      <c r="A109" s="10" t="s">
        <v>76</v>
      </c>
      <c r="B109" s="11"/>
      <c r="C109" s="11"/>
      <c r="D109" s="11"/>
      <c r="E109" s="11"/>
      <c r="F109" s="11"/>
    </row>
    <row r="110" spans="1:6" ht="21.75" customHeight="1" x14ac:dyDescent="0.2">
      <c r="A110" s="1"/>
      <c r="B110" s="12"/>
      <c r="C110" s="12"/>
      <c r="D110" s="12"/>
      <c r="E110" s="12"/>
      <c r="F110" s="12"/>
    </row>
    <row r="111" spans="1:6" ht="21.75" customHeight="1" x14ac:dyDescent="0.2">
      <c r="A111" s="13" t="s">
        <v>81</v>
      </c>
      <c r="B111" s="14"/>
      <c r="C111" s="14"/>
      <c r="D111" s="14"/>
      <c r="E111" s="14"/>
      <c r="F111" s="14"/>
    </row>
    <row r="112" spans="1:6" ht="21.75" customHeight="1" x14ac:dyDescent="0.25">
      <c r="A112" s="15" t="s">
        <v>82</v>
      </c>
      <c r="B112" s="16"/>
      <c r="C112" s="16"/>
      <c r="D112" s="16"/>
      <c r="E112" s="16"/>
      <c r="F112" s="16"/>
    </row>
    <row r="113" spans="1:6" ht="21.75" customHeight="1" x14ac:dyDescent="0.25">
      <c r="A113" s="15" t="s">
        <v>83</v>
      </c>
      <c r="B113" s="16"/>
      <c r="C113" s="16"/>
      <c r="D113" s="16"/>
      <c r="E113" s="16"/>
      <c r="F113" s="16"/>
    </row>
    <row r="114" spans="1:6" ht="21.75" customHeight="1" x14ac:dyDescent="0.2">
      <c r="A114" s="15" t="s">
        <v>84</v>
      </c>
      <c r="B114" s="1"/>
      <c r="C114" s="1"/>
      <c r="D114" s="1"/>
      <c r="E114" s="1"/>
      <c r="F114" s="1"/>
    </row>
    <row r="115" spans="1:6" ht="21.75" customHeight="1" x14ac:dyDescent="0.2">
      <c r="A115" s="17" t="s">
        <v>85</v>
      </c>
      <c r="B115" s="1"/>
      <c r="C115" s="1"/>
      <c r="D115" s="1"/>
      <c r="E115" s="1"/>
      <c r="F115" s="1"/>
    </row>
    <row r="116" spans="1:6" ht="21.75" customHeight="1" x14ac:dyDescent="0.2">
      <c r="A116" s="18" t="s">
        <v>86</v>
      </c>
      <c r="B116" s="1"/>
      <c r="C116" s="1"/>
      <c r="D116" s="1"/>
      <c r="E116" s="1"/>
      <c r="F116" s="1"/>
    </row>
    <row r="117" spans="1:6" ht="21.75" customHeight="1" x14ac:dyDescent="0.2">
      <c r="A117" s="32" t="s">
        <v>87</v>
      </c>
      <c r="B117" s="19"/>
      <c r="C117" s="19"/>
      <c r="F117" s="19"/>
    </row>
    <row r="118" spans="1:6" ht="21.75" customHeight="1" x14ac:dyDescent="0.2">
      <c r="A118" s="88" t="s">
        <v>88</v>
      </c>
      <c r="B118" s="88"/>
      <c r="C118" s="88"/>
      <c r="D118" s="88"/>
      <c r="E118" s="88"/>
      <c r="F118" s="88"/>
    </row>
    <row r="119" spans="1:6" ht="21.75" customHeight="1" x14ac:dyDescent="0.2">
      <c r="A119" s="88"/>
      <c r="B119" s="88"/>
      <c r="C119" s="88"/>
      <c r="D119" s="88"/>
      <c r="E119" s="88"/>
      <c r="F119" s="88"/>
    </row>
    <row r="120" spans="1:6" ht="21.75" customHeight="1" x14ac:dyDescent="0.2">
      <c r="A120" s="88"/>
      <c r="B120" s="88"/>
      <c r="C120" s="88"/>
      <c r="D120" s="88"/>
      <c r="E120" s="88"/>
      <c r="F120" s="88"/>
    </row>
    <row r="121" spans="1:6" ht="21.75" customHeight="1" x14ac:dyDescent="0.2">
      <c r="A121" s="88"/>
      <c r="B121" s="88"/>
      <c r="C121" s="88"/>
      <c r="D121" s="88"/>
      <c r="E121" s="88"/>
      <c r="F121" s="88"/>
    </row>
    <row r="122" spans="1:6" ht="21.75" customHeight="1" x14ac:dyDescent="0.2">
      <c r="A122" s="88"/>
      <c r="B122" s="88"/>
      <c r="C122" s="88"/>
      <c r="D122" s="88"/>
      <c r="E122" s="88"/>
      <c r="F122" s="88"/>
    </row>
    <row r="123" spans="1:6" ht="21.75" customHeight="1" x14ac:dyDescent="0.2">
      <c r="A123" s="88"/>
      <c r="B123" s="88"/>
      <c r="C123" s="88"/>
      <c r="D123" s="88"/>
      <c r="E123" s="88"/>
      <c r="F123" s="88"/>
    </row>
    <row r="124" spans="1:6" ht="21.75" customHeight="1" x14ac:dyDescent="0.2">
      <c r="A124" s="88"/>
      <c r="B124" s="88"/>
      <c r="C124" s="88"/>
      <c r="D124" s="88"/>
      <c r="E124" s="88"/>
      <c r="F124" s="88"/>
    </row>
    <row r="125" spans="1:6" ht="21.75" customHeight="1" x14ac:dyDescent="0.2">
      <c r="A125" s="88"/>
      <c r="B125" s="88"/>
      <c r="C125" s="88"/>
      <c r="D125" s="88"/>
      <c r="E125" s="88"/>
      <c r="F125" s="88"/>
    </row>
    <row r="126" spans="1:6" ht="21.75" customHeight="1" x14ac:dyDescent="0.2">
      <c r="A126" s="88"/>
      <c r="B126" s="88"/>
      <c r="C126" s="88"/>
      <c r="D126" s="88"/>
      <c r="E126" s="88"/>
      <c r="F126" s="88"/>
    </row>
    <row r="127" spans="1:6" ht="21.75" customHeight="1" x14ac:dyDescent="0.25">
      <c r="A127" s="21"/>
      <c r="B127" s="20"/>
      <c r="C127" s="20"/>
      <c r="D127" s="20"/>
      <c r="E127" s="20"/>
      <c r="F127" s="20"/>
    </row>
    <row r="128" spans="1:6" ht="21.75" customHeight="1" x14ac:dyDescent="0.25">
      <c r="A128" s="21"/>
      <c r="B128" s="20"/>
      <c r="C128" s="20"/>
      <c r="D128" s="20"/>
      <c r="E128" s="20"/>
      <c r="F128" s="20"/>
    </row>
    <row r="129" spans="2:6" ht="21.75" customHeight="1" x14ac:dyDescent="0.2">
      <c r="B129" s="22"/>
      <c r="C129" s="22"/>
      <c r="D129" s="22"/>
      <c r="E129" s="22"/>
      <c r="F129" s="22"/>
    </row>
    <row r="130" spans="2:6" ht="21.75" customHeight="1" x14ac:dyDescent="0.2"/>
    <row r="131" spans="2:6" ht="21.75" customHeight="1" x14ac:dyDescent="0.2"/>
    <row r="132" spans="2:6" ht="21.75" customHeight="1" x14ac:dyDescent="0.2"/>
    <row r="133" spans="2:6" ht="21.75" customHeight="1" x14ac:dyDescent="0.2"/>
    <row r="134" spans="2:6" ht="21.75" customHeight="1" x14ac:dyDescent="0.2"/>
    <row r="135" spans="2:6" ht="21.75" customHeight="1" x14ac:dyDescent="0.2"/>
    <row r="136" spans="2:6" ht="21.75" customHeight="1" x14ac:dyDescent="0.2"/>
    <row r="137" spans="2:6" ht="21.75" customHeight="1" x14ac:dyDescent="0.2"/>
    <row r="138" spans="2:6" ht="21.75" customHeight="1" x14ac:dyDescent="0.2"/>
    <row r="139" spans="2:6" ht="21.75" customHeight="1" x14ac:dyDescent="0.2"/>
    <row r="140" spans="2:6" ht="21.75" customHeight="1" x14ac:dyDescent="0.2"/>
    <row r="141" spans="2:6" ht="21.75" customHeight="1" x14ac:dyDescent="0.2"/>
    <row r="142" spans="2:6" ht="21.75" customHeight="1" x14ac:dyDescent="0.2"/>
    <row r="143" spans="2:6" ht="21.75" customHeight="1" x14ac:dyDescent="0.2"/>
    <row r="144" spans="2:6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  <row r="399" ht="21.75" customHeight="1" x14ac:dyDescent="0.2"/>
    <row r="400" ht="21.75" customHeight="1" x14ac:dyDescent="0.2"/>
    <row r="401" ht="21.75" customHeight="1" x14ac:dyDescent="0.2"/>
    <row r="402" ht="21.75" customHeight="1" x14ac:dyDescent="0.2"/>
    <row r="403" ht="21.75" customHeight="1" x14ac:dyDescent="0.2"/>
    <row r="404" ht="21.75" customHeight="1" x14ac:dyDescent="0.2"/>
    <row r="405" ht="21.75" customHeight="1" x14ac:dyDescent="0.2"/>
    <row r="406" ht="21.75" customHeight="1" x14ac:dyDescent="0.2"/>
    <row r="407" ht="21.75" customHeight="1" x14ac:dyDescent="0.2"/>
  </sheetData>
  <mergeCells count="15">
    <mergeCell ref="A108:F108"/>
    <mergeCell ref="A118:F126"/>
    <mergeCell ref="A5:F5"/>
    <mergeCell ref="A6:F6"/>
    <mergeCell ref="A3:F3"/>
    <mergeCell ref="A4:F4"/>
    <mergeCell ref="A51:F51"/>
    <mergeCell ref="A52:F52"/>
    <mergeCell ref="A53:F53"/>
    <mergeCell ref="A54:F54"/>
    <mergeCell ref="A104:F104"/>
    <mergeCell ref="A106:F106"/>
    <mergeCell ref="A107:F107"/>
    <mergeCell ref="D55:E55"/>
    <mergeCell ref="D7:E7"/>
  </mergeCells>
  <printOptions horizontalCentered="1" verticalCentered="1"/>
  <pageMargins left="0.25" right="0.25" top="0.75" bottom="0.75" header="0.3" footer="0.3"/>
  <pageSetup scale="45" fitToHeight="0" orientation="portrait" horizontalDpi="4294967293" r:id="rId1"/>
  <headerFooter scaleWithDoc="0" alignWithMargins="0"/>
  <rowBreaks count="2" manualBreakCount="2">
    <brk id="46" max="4" man="1"/>
    <brk id="96" max="4" man="1"/>
  </rowBreaks>
  <ignoredErrors>
    <ignoredError sqref="B15 B62" formulaRange="1"/>
    <ignoredError sqref="C96" formula="1"/>
    <ignoredError sqref="C6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FEBRERO  2022</vt:lpstr>
      <vt:lpstr>'EJECUCION FEBRERO  2022'!Área_de_impresión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Rodriguez</cp:lastModifiedBy>
  <cp:lastPrinted>2022-03-01T19:23:18Z</cp:lastPrinted>
  <dcterms:created xsi:type="dcterms:W3CDTF">2020-09-10T14:28:05Z</dcterms:created>
  <dcterms:modified xsi:type="dcterms:W3CDTF">2022-03-01T19:31:11Z</dcterms:modified>
</cp:coreProperties>
</file>