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SEPTIEMBRE 2023\"/>
    </mc:Choice>
  </mc:AlternateContent>
  <xr:revisionPtr revIDLastSave="0" documentId="13_ncr:1_{29733C7A-24DC-412D-A135-F9495E188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SEPTIEMBRE  2023" sheetId="4" r:id="rId1"/>
  </sheets>
  <definedNames>
    <definedName name="_xlnm.Print_Area" localSheetId="0">'EJECUCION SEPTIEMBRE  2023'!$A$1:$M$119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4" l="1"/>
  <c r="M84" i="4" s="1"/>
  <c r="M42" i="4"/>
  <c r="M33" i="4"/>
  <c r="L73" i="4"/>
  <c r="L84" i="4" s="1"/>
  <c r="L42" i="4"/>
  <c r="L33" i="4"/>
  <c r="K73" i="4"/>
  <c r="K84" i="4" s="1"/>
  <c r="K42" i="4"/>
  <c r="K33" i="4"/>
  <c r="C50" i="4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I42" i="4"/>
  <c r="C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33" i="4" l="1"/>
  <c r="H8" i="4"/>
  <c r="J84" i="4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<sst xmlns="http://schemas.openxmlformats.org/spreadsheetml/2006/main" count="111" uniqueCount="111">
  <si>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</si>
  <si>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</si>
  <si>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</si>
  <si>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</si>
  <si>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</si>
  <si>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</si>
  <si>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</si>
  <si>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</si>
  <si>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</si>
  <si>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</si>
  <si>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</si>
  <si>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</si>
  <si>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</si>
  <si>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</si>
  <si>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</si>
  <si>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</si>
  <si>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</si>
  <si>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</si>
  <si>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</si>
  <si>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</si>
  <si>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</si>
  <si>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</si>
  <si>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</si>
  <si>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</si>
  <si>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</si>
  <si>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</si>
  <si>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</si>
  <si>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</si>
  <si>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</si>
  <si>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</si>
  <si>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</si>
  <si>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</si>
  <si>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</si>
  <si>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</si>
  <si>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</si>
  <si>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</si>
  <si>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</si>
  <si>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</si>
  <si>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</si>
  <si>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</si>
  <si>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</si>
  <si>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</si>
  <si>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</si>
  <si>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</si>
  <si>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</si>
  <si>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</si>
  <si>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</si>
  <si>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</si>
  <si>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</si>
  <si>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</si>
  <si>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</si>
  <si>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</si>
  <si>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</si>
  <si>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</si>
  <si>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</si>
  <si>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</si>
  <si>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</si>
  <si>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</si>
  <si>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</si>
  <si>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</si>
  <si>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</si>
  <si>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</si>
  <si>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</si>
  <si>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</si>
  <si>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</si>
  <si>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</si>
  <si>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</si>
  <si>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</si>
  <si>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</si>
  <si>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</si>
  <si>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</si>
  <si>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</si>
  <si>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</si>
  <si>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</si>
  <si>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</si>
  <si>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</si>
  <si>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</si>
  <si>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</si>
  <si>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</si>
  <si>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</si>
  <si>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</si>
  <si>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</si>
  <si>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</si>
  <si>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</si>
  <si>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</si>
  <si>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</si>
  <si>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</si>
  <si>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</si>
  <si>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</si>
  <si>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</si>
  <si>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</si>
  <si>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</si>
  <si>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</si>
  <si>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</si>
  <si>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</si>
  <si>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</si>
  <si>
    <t>Julio</t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</si>
  <si>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</si>
  <si>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</si>
  <si>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</si>
  <si>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</si>
  <si>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</si>
  <si>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</si>
  <si>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</si>
  <si>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</si>
  <si>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AGOSTO</t>
  </si>
  <si>
    <t>SEPTIEMBRE</t>
  </si>
  <si>
    <t xml:space="preserve">                                                                             Consejo de Coordinación Zona Especial Desarrollo Fronterizo (CCDF)</t>
  </si>
  <si>
    <t xml:space="preserve">                                                                          Año 2023</t>
  </si>
  <si>
    <t xml:space="preserve">                                                                                          Presupuesto de Gastos y Aplicaciones Financieras </t>
  </si>
  <si>
    <t xml:space="preserve">                                                                                   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</si>
</sst>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5" fillId="4" borderId="8" xfId="0" applyNumberFormat="1" applyFont="1" applyFill="1" applyBorder="1" applyAlignment="1">
      <alignment horizontal="left" vertical="center" wrapText="1"/>
    </xf>
    <xf numFmtId="164" fontId="14" fillId="3" borderId="3" xfId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0" fontId="13" fillId="2" borderId="0" xfId="2" applyFont="1" applyFill="1" applyAlignment="1"/>
    <xf numFmtId="164" fontId="14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4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10" fillId="4" borderId="12" xfId="1" applyFont="1" applyFill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5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6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4" xfId="1" applyFont="1" applyBorder="1" applyAlignment="1">
      <alignment horizontal="right" vertical="center"/>
    </xf>
    <xf numFmtId="164" fontId="15" fillId="4" borderId="4" xfId="1" applyFont="1" applyFill="1" applyBorder="1" applyAlignment="1">
      <alignment horizontal="right" vertical="center"/>
    </xf>
    <xf numFmtId="164" fontId="17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164" fontId="14" fillId="3" borderId="15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0" fillId="0" borderId="5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164" fontId="15" fillId="4" borderId="16" xfId="1" applyFont="1" applyFill="1" applyBorder="1" applyAlignment="1">
      <alignment horizontal="right" vertical="center"/>
    </xf>
    <xf numFmtId="164" fontId="17" fillId="0" borderId="0" xfId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10" fillId="0" borderId="8" xfId="1" applyFont="1" applyBorder="1" applyAlignment="1">
      <alignment horizontal="right" vertical="center"/>
    </xf>
    <xf numFmtId="164" fontId="15" fillId="0" borderId="17" xfId="1" applyFont="1" applyBorder="1" applyAlignment="1">
      <alignment horizontal="right" vertical="center"/>
    </xf>
    <xf numFmtId="164" fontId="10" fillId="0" borderId="1" xfId="1" applyFont="1" applyBorder="1" applyAlignment="1">
      <alignment horizontal="right" vertical="center"/>
    </xf>
    <xf numFmtId="164" fontId="10" fillId="0" borderId="4" xfId="1" applyFont="1" applyBorder="1" applyAlignment="1">
      <alignment horizontal="right" vertical="center"/>
    </xf>
    <xf numFmtId="164" fontId="14" fillId="0" borderId="4" xfId="1" applyFont="1" applyBorder="1"/>
    <xf numFmtId="164" fontId="17" fillId="0" borderId="0" xfId="1" applyFont="1"/>
    <xf numFmtId="164" fontId="17" fillId="0" borderId="4" xfId="1" applyFont="1" applyBorder="1"/>
    <xf numFmtId="164" fontId="17" fillId="0" borderId="2" xfId="1" applyFont="1" applyBorder="1"/>
    <xf numFmtId="49" fontId="15" fillId="0" borderId="18" xfId="0" applyNumberFormat="1" applyFont="1" applyBorder="1" applyAlignment="1">
      <alignment horizontal="left" vertical="center"/>
    </xf>
    <xf numFmtId="49" fontId="15" fillId="4" borderId="1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24" fillId="0" borderId="0" xfId="1" applyFont="1" applyAlignment="1">
      <alignment horizontal="center"/>
    </xf>
    <xf numFmtId="164" fontId="25" fillId="0" borderId="0" xfId="1" applyFont="1" applyAlignment="1">
      <alignment horizontal="right"/>
    </xf>
    <xf numFmtId="0" fontId="26" fillId="0" borderId="0" xfId="0" applyFont="1" applyAlignment="1">
      <alignment vertical="center"/>
    </xf>
    <xf numFmtId="164" fontId="3" fillId="0" borderId="0" xfId="1" applyFont="1"/>
    <xf numFmtId="164" fontId="10" fillId="0" borderId="2" xfId="1" applyFont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 wrapText="1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3</xdr:col>
      <xdr:colOff>1355912</xdr:colOff>
      <xdr:row>113</xdr:row>
      <xdr:rowOff>212913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299358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1485365</xdr:colOff>
      <xdr:row>0</xdr:row>
      <xdr:rowOff>0</xdr:rowOff>
    </xdr:from>
    <xdr:to>
      <xdr:col>5</xdr:col>
      <xdr:colOff>33618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4041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1"/>
  <sheetViews>
    <sheetView showGridLines="0" tabSelected="1" showRuler="0" view="pageBreakPreview" topLeftCell="A96" zoomScale="85" zoomScaleNormal="70" zoomScaleSheetLayoutView="85" workbookViewId="0">
      <selection activeCell="J4" sqref="J4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57" customWidth="1"/>
    <col min="6" max="7" width="23.7109375" customWidth="1"/>
    <col min="8" max="9" width="22.5703125" customWidth="1"/>
    <col min="10" max="10" width="19.42578125" bestFit="1" customWidth="1"/>
    <col min="11" max="12" width="20.7109375" customWidth="1"/>
    <col min="13" max="13" width="24.28515625" customWidth="1"/>
  </cols>
  <sheetData>
    <row r="1" spans="1:14" ht="57" customHeight="1" x14ac:dyDescent="0.25"/>
    <row r="2" spans="1:14" ht="34.5" customHeight="1" x14ac:dyDescent="0.4">
      <c r="A2" s="71" t="s">
        <v>107</v>
      </c>
      <c r="B2" s="71"/>
      <c r="C2" s="71"/>
      <c r="D2" s="71"/>
      <c r="E2" s="71"/>
      <c r="F2" s="71"/>
      <c r="G2" s="71"/>
      <c r="H2" s="71"/>
      <c r="I2" s="71"/>
      <c r="J2" s="68"/>
      <c r="K2" s="68"/>
      <c r="L2" s="68"/>
      <c r="M2" s="68"/>
      <c r="N2" s="19"/>
    </row>
    <row r="3" spans="1:14" ht="19.5" customHeight="1" x14ac:dyDescent="0.2">
      <c r="A3" s="72" t="s">
        <v>108</v>
      </c>
      <c r="B3" s="72"/>
      <c r="C3" s="72"/>
      <c r="D3" s="72"/>
      <c r="E3" s="72"/>
      <c r="F3" s="72"/>
      <c r="G3" s="72"/>
      <c r="H3" s="72"/>
      <c r="I3" s="72"/>
      <c r="J3" s="69"/>
      <c r="K3" s="69"/>
      <c r="L3" s="69"/>
      <c r="M3" s="69"/>
    </row>
    <row r="4" spans="1:14" ht="27" customHeight="1" x14ac:dyDescent="0.2">
      <c r="A4" s="73" t="s">
        <v>109</v>
      </c>
      <c r="B4" s="73"/>
      <c r="C4" s="73"/>
      <c r="D4" s="73"/>
      <c r="E4" s="73"/>
      <c r="F4" s="73"/>
      <c r="G4" s="73"/>
      <c r="H4" s="73"/>
      <c r="I4" s="73"/>
      <c r="J4" s="69"/>
      <c r="K4" s="69"/>
      <c r="L4" s="69"/>
      <c r="M4" s="69"/>
    </row>
    <row r="5" spans="1:14" ht="13.5" customHeight="1" x14ac:dyDescent="0.2">
      <c r="A5" s="74" t="s">
        <v>110</v>
      </c>
      <c r="B5" s="74"/>
      <c r="C5" s="74"/>
      <c r="D5" s="74"/>
      <c r="E5" s="74"/>
      <c r="F5" s="74"/>
      <c r="G5" s="74"/>
      <c r="H5" s="74"/>
      <c r="I5" s="74"/>
      <c r="J5" s="69"/>
      <c r="K5" s="69"/>
      <c r="L5" s="69"/>
      <c r="M5" s="69"/>
    </row>
    <row r="6" spans="1:14" ht="11.25" customHeight="1" thickBot="1" x14ac:dyDescent="0.3">
      <c r="A6" s="1"/>
      <c r="B6" s="22"/>
      <c r="C6" s="22"/>
    </row>
    <row r="7" spans="1:14" ht="36.75" thickBot="1" x14ac:dyDescent="0.25">
      <c r="A7" s="18" t="s">
        <v>0</v>
      </c>
      <c r="B7" s="23" t="s">
        <v>87</v>
      </c>
      <c r="C7" s="45" t="s">
        <v>86</v>
      </c>
      <c r="D7" s="23" t="s">
        <v>88</v>
      </c>
      <c r="E7" s="44" t="s">
        <v>89</v>
      </c>
      <c r="F7" s="44" t="s">
        <v>91</v>
      </c>
      <c r="G7" s="44" t="s">
        <v>92</v>
      </c>
      <c r="H7" s="44" t="s">
        <v>93</v>
      </c>
      <c r="I7" s="44" t="s">
        <v>94</v>
      </c>
      <c r="J7" s="44" t="s">
        <v>95</v>
      </c>
      <c r="K7" s="44" t="s">
        <v>96</v>
      </c>
      <c r="L7" s="44" t="s">
        <v>105</v>
      </c>
      <c r="M7" s="44" t="s">
        <v>106</v>
      </c>
    </row>
    <row r="8" spans="1:14" ht="18.75" thickBot="1" x14ac:dyDescent="0.25">
      <c r="A8" s="60" t="s">
        <v>1</v>
      </c>
      <c r="B8" s="31">
        <f>SUM(B9+B14+B24+B33+B42+B50+B60+B65)</f>
        <v>80000000</v>
      </c>
      <c r="C8" s="31">
        <f t="shared" ref="C8" si="0">SUM(C9+C14+C24+C33+C42+C50+C60+C65)</f>
        <v>0</v>
      </c>
      <c r="D8" s="31">
        <f t="shared" ref="D8:I8" si="1">SUM(D9+D14+D24+D33+D42+D50+D60+D65)</f>
        <v>80000000</v>
      </c>
      <c r="E8" s="31">
        <f t="shared" si="1"/>
        <v>4903921.9700000007</v>
      </c>
      <c r="F8" s="31">
        <f t="shared" si="1"/>
        <v>5081694.78</v>
      </c>
      <c r="G8" s="31">
        <f t="shared" si="1"/>
        <v>5451079.1100000003</v>
      </c>
      <c r="H8" s="31">
        <f t="shared" si="1"/>
        <v>5654351.7800000003</v>
      </c>
      <c r="I8" s="31">
        <f t="shared" si="1"/>
        <v>6919154.6500000004</v>
      </c>
      <c r="J8" s="31">
        <v>7225235.29</v>
      </c>
      <c r="K8" s="31">
        <v>6161516.1799999997</v>
      </c>
      <c r="L8" s="31">
        <v>5092331.17</v>
      </c>
      <c r="M8" s="31">
        <v>6629894.7599999998</v>
      </c>
    </row>
    <row r="9" spans="1:14" ht="18.75" thickBot="1" x14ac:dyDescent="0.3">
      <c r="A9" s="11" t="s">
        <v>2</v>
      </c>
      <c r="B9" s="31">
        <f>SUM(B10:B13)</f>
        <v>63152324</v>
      </c>
      <c r="C9" s="54">
        <f>SUM(C10:C13)</f>
        <v>0</v>
      </c>
      <c r="D9" s="55">
        <f>SUM(B9:C9)</f>
        <v>63152324</v>
      </c>
      <c r="E9" s="59">
        <f>SUM(E10:E13)</f>
        <v>4575760.03</v>
      </c>
      <c r="F9" s="59">
        <f>SUM(F10:F13)</f>
        <v>4552702.03</v>
      </c>
      <c r="G9" s="59">
        <f>SUM(G10:G13)</f>
        <v>4552702.03</v>
      </c>
      <c r="H9" s="59">
        <f>SUM(H10:H13)</f>
        <v>4573186.54</v>
      </c>
      <c r="I9" s="59">
        <f>SUM(I10:I13)</f>
        <v>4582974.66</v>
      </c>
      <c r="J9" s="59">
        <v>6053992.1600000001</v>
      </c>
      <c r="K9" s="59">
        <v>4461897.67</v>
      </c>
      <c r="L9" s="59">
        <v>4612835.32</v>
      </c>
      <c r="M9" s="59">
        <v>4612835.32</v>
      </c>
    </row>
    <row r="10" spans="1:14" ht="23.25" customHeight="1" x14ac:dyDescent="0.25">
      <c r="A10" s="10" t="s">
        <v>3</v>
      </c>
      <c r="B10" s="35">
        <v>50250000</v>
      </c>
      <c r="C10" s="46">
        <v>500000</v>
      </c>
      <c r="D10" s="24">
        <f>SUM(B10:C10)</f>
        <v>50750000</v>
      </c>
      <c r="E10" s="59">
        <v>3762350</v>
      </c>
      <c r="F10" s="59">
        <v>3742350</v>
      </c>
      <c r="G10" s="59">
        <v>3742350</v>
      </c>
      <c r="H10" s="59">
        <v>3759655.03</v>
      </c>
      <c r="I10" s="59">
        <v>3765850</v>
      </c>
      <c r="J10" s="59">
        <v>3740850</v>
      </c>
      <c r="K10" s="59">
        <v>3686850</v>
      </c>
      <c r="L10" s="59">
        <v>3799806.85</v>
      </c>
      <c r="M10" s="59">
        <v>3800301.78</v>
      </c>
    </row>
    <row r="11" spans="1:14" x14ac:dyDescent="0.25">
      <c r="A11" s="10" t="s">
        <v>4</v>
      </c>
      <c r="B11" s="32">
        <v>5699924</v>
      </c>
      <c r="C11" s="46">
        <v>-500000</v>
      </c>
      <c r="D11" s="24">
        <f>SUM(B11:C11)</f>
        <v>5199924</v>
      </c>
      <c r="E11" s="59">
        <v>250000</v>
      </c>
      <c r="F11" s="59">
        <v>250000</v>
      </c>
      <c r="G11" s="59">
        <v>250000</v>
      </c>
      <c r="H11" s="59">
        <v>250000</v>
      </c>
      <c r="I11" s="59">
        <v>250000</v>
      </c>
      <c r="J11" s="59">
        <v>1749840</v>
      </c>
      <c r="K11" s="59">
        <v>220000</v>
      </c>
      <c r="L11" s="59">
        <v>250000</v>
      </c>
      <c r="M11" s="59">
        <v>250000</v>
      </c>
    </row>
    <row r="12" spans="1:14" x14ac:dyDescent="0.25">
      <c r="A12" s="10" t="s">
        <v>5</v>
      </c>
      <c r="B12" s="33">
        <v>300000</v>
      </c>
      <c r="C12" s="46">
        <v>0</v>
      </c>
      <c r="D12" s="24">
        <f>SUM(B12:C12)</f>
        <v>300000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7980.8</v>
      </c>
      <c r="M12" s="59"/>
    </row>
    <row r="13" spans="1:14" ht="18.75" thickBot="1" x14ac:dyDescent="0.3">
      <c r="A13" s="10" t="s">
        <v>6</v>
      </c>
      <c r="B13" s="34">
        <v>6902400</v>
      </c>
      <c r="C13" s="52">
        <v>0</v>
      </c>
      <c r="D13" s="24">
        <f>SUM(B13:C13)</f>
        <v>6902400</v>
      </c>
      <c r="E13" s="59">
        <v>563410.03</v>
      </c>
      <c r="F13" s="59">
        <v>560352.03</v>
      </c>
      <c r="G13" s="59">
        <v>560352.03</v>
      </c>
      <c r="H13" s="59">
        <v>563531.51</v>
      </c>
      <c r="I13" s="59">
        <v>567124.66</v>
      </c>
      <c r="J13" s="59">
        <v>563302.16</v>
      </c>
      <c r="K13" s="59">
        <v>555047.67000000004</v>
      </c>
      <c r="L13" s="59">
        <v>555047.67000000004</v>
      </c>
      <c r="M13" s="59">
        <v>562692.67000000004</v>
      </c>
    </row>
    <row r="14" spans="1:14" ht="18.75" thickBot="1" x14ac:dyDescent="0.25">
      <c r="A14" s="11" t="s">
        <v>7</v>
      </c>
      <c r="B14" s="31">
        <f>SUM(B15:B23)</f>
        <v>9512676</v>
      </c>
      <c r="C14" s="31">
        <f t="shared" ref="C14:D14" si="2">SUM(C15:C23)</f>
        <v>-1046020.23</v>
      </c>
      <c r="D14" s="31">
        <f t="shared" si="2"/>
        <v>8466655.7699999996</v>
      </c>
      <c r="E14" s="31">
        <f>SUM(E15:E23)</f>
        <v>328161.94</v>
      </c>
      <c r="F14" s="31">
        <f>SUM(F15:F23)</f>
        <v>528992.75</v>
      </c>
      <c r="G14" s="31">
        <f>SUM(G15:G23)</f>
        <v>590986.1</v>
      </c>
      <c r="H14" s="31">
        <f>SUM(H15:H23)</f>
        <v>319485.28000000003</v>
      </c>
      <c r="I14" s="31">
        <f>SUM(I15:I23)</f>
        <v>1521634.74</v>
      </c>
      <c r="J14" s="31">
        <v>365071.37</v>
      </c>
      <c r="K14" s="31">
        <v>958423.69</v>
      </c>
      <c r="L14" s="31">
        <v>398996.25</v>
      </c>
      <c r="M14" s="31">
        <v>665245.52</v>
      </c>
    </row>
    <row r="15" spans="1:14" x14ac:dyDescent="0.25">
      <c r="A15" s="10" t="s">
        <v>8</v>
      </c>
      <c r="B15" s="35">
        <v>2003000</v>
      </c>
      <c r="C15" s="46">
        <v>-20000</v>
      </c>
      <c r="D15" s="24">
        <f>+B15+C15</f>
        <v>1983000</v>
      </c>
      <c r="E15" s="59">
        <v>328161.94</v>
      </c>
      <c r="F15" s="59">
        <v>143369.45000000001</v>
      </c>
      <c r="G15" s="59">
        <v>145737.25</v>
      </c>
      <c r="H15" s="59">
        <v>198285.28</v>
      </c>
      <c r="I15" s="59">
        <v>110090.74</v>
      </c>
      <c r="J15" s="59">
        <v>141423.76</v>
      </c>
      <c r="K15" s="59">
        <v>173483.67</v>
      </c>
      <c r="L15" s="59">
        <v>169073.25</v>
      </c>
      <c r="M15" s="59">
        <v>127945.52</v>
      </c>
    </row>
    <row r="16" spans="1:14" ht="36" x14ac:dyDescent="0.25">
      <c r="A16" s="10" t="s">
        <v>9</v>
      </c>
      <c r="B16" s="32">
        <v>1300000</v>
      </c>
      <c r="C16" s="46">
        <v>-666000</v>
      </c>
      <c r="D16" s="24">
        <f t="shared" ref="D16:D23" si="3">+B16+C16</f>
        <v>634000</v>
      </c>
      <c r="E16" s="59"/>
      <c r="F16" s="59"/>
      <c r="G16" s="59">
        <v>20414</v>
      </c>
      <c r="H16" s="59">
        <v>0</v>
      </c>
      <c r="I16" s="59">
        <v>52746</v>
      </c>
      <c r="J16" s="59">
        <v>122720</v>
      </c>
      <c r="K16" s="59"/>
      <c r="L16" s="59">
        <v>44427</v>
      </c>
      <c r="M16" s="59"/>
    </row>
    <row r="17" spans="1:13" x14ac:dyDescent="0.25">
      <c r="A17" s="10" t="s">
        <v>10</v>
      </c>
      <c r="B17" s="32">
        <v>2000000</v>
      </c>
      <c r="C17" s="46">
        <v>-130672.66</v>
      </c>
      <c r="D17" s="24">
        <f t="shared" si="3"/>
        <v>1869327.34</v>
      </c>
      <c r="E17" s="59"/>
      <c r="F17" s="59">
        <v>254950.64</v>
      </c>
      <c r="G17" s="59">
        <v>107700</v>
      </c>
      <c r="H17" s="59">
        <v>121200</v>
      </c>
      <c r="I17" s="59">
        <v>702600</v>
      </c>
      <c r="J17" s="59"/>
      <c r="K17" s="59"/>
      <c r="L17" s="59"/>
      <c r="M17" s="59">
        <v>359400</v>
      </c>
    </row>
    <row r="18" spans="1:13" x14ac:dyDescent="0.25">
      <c r="A18" s="10" t="s">
        <v>11</v>
      </c>
      <c r="B18" s="36">
        <v>0</v>
      </c>
      <c r="C18" s="46">
        <v>128566.66</v>
      </c>
      <c r="D18" s="24">
        <f t="shared" si="3"/>
        <v>128566.66</v>
      </c>
      <c r="E18" s="59"/>
      <c r="F18" s="59">
        <v>128566.66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</row>
    <row r="19" spans="1:13" x14ac:dyDescent="0.25">
      <c r="A19" s="10" t="s">
        <v>12</v>
      </c>
      <c r="B19" s="33">
        <v>500000</v>
      </c>
      <c r="C19" s="46">
        <v>230000</v>
      </c>
      <c r="D19" s="24">
        <f t="shared" si="3"/>
        <v>730000</v>
      </c>
      <c r="E19" s="59"/>
      <c r="F19" s="59"/>
      <c r="G19" s="59">
        <v>149960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</row>
    <row r="20" spans="1:13" x14ac:dyDescent="0.25">
      <c r="A20" s="10" t="s">
        <v>13</v>
      </c>
      <c r="B20" s="36">
        <v>900000</v>
      </c>
      <c r="C20" s="46">
        <v>-380239.23</v>
      </c>
      <c r="D20" s="24">
        <f t="shared" si="3"/>
        <v>519760.77</v>
      </c>
      <c r="E20" s="59"/>
      <c r="F20" s="59">
        <v>2106</v>
      </c>
      <c r="G20" s="59">
        <v>0</v>
      </c>
      <c r="H20" s="59">
        <v>0</v>
      </c>
      <c r="I20" s="59">
        <v>0</v>
      </c>
      <c r="J20" s="59">
        <v>0</v>
      </c>
      <c r="K20" s="59">
        <v>502253.32</v>
      </c>
      <c r="L20" s="59"/>
      <c r="M20" s="59"/>
    </row>
    <row r="21" spans="1:13" ht="54" x14ac:dyDescent="0.25">
      <c r="A21" s="10" t="s">
        <v>14</v>
      </c>
      <c r="B21" s="32">
        <v>400000</v>
      </c>
      <c r="C21" s="46">
        <v>50000</v>
      </c>
      <c r="D21" s="24">
        <f t="shared" si="3"/>
        <v>450000</v>
      </c>
      <c r="E21" s="59"/>
      <c r="F21" s="59"/>
      <c r="G21" s="59">
        <v>28497.63</v>
      </c>
      <c r="H21" s="59">
        <v>0</v>
      </c>
      <c r="I21" s="59">
        <v>56640</v>
      </c>
      <c r="J21" s="59">
        <v>45795.61</v>
      </c>
      <c r="K21" s="59">
        <v>69991.7</v>
      </c>
      <c r="L21" s="59"/>
      <c r="M21" s="59"/>
    </row>
    <row r="22" spans="1:13" ht="36" x14ac:dyDescent="0.25">
      <c r="A22" s="10" t="s">
        <v>15</v>
      </c>
      <c r="B22" s="32">
        <v>1680000</v>
      </c>
      <c r="C22" s="46">
        <v>-778000</v>
      </c>
      <c r="D22" s="24">
        <f t="shared" si="3"/>
        <v>902000</v>
      </c>
      <c r="E22" s="59"/>
      <c r="F22" s="59"/>
      <c r="G22" s="59">
        <v>138677.22</v>
      </c>
      <c r="H22" s="59">
        <v>0</v>
      </c>
      <c r="I22" s="59"/>
      <c r="J22" s="59">
        <v>55132</v>
      </c>
      <c r="K22" s="59"/>
      <c r="L22" s="59">
        <v>101480</v>
      </c>
      <c r="M22" s="59">
        <v>177900</v>
      </c>
    </row>
    <row r="23" spans="1:13" ht="18.75" thickBot="1" x14ac:dyDescent="0.3">
      <c r="A23" s="10" t="s">
        <v>16</v>
      </c>
      <c r="B23" s="34">
        <v>729676</v>
      </c>
      <c r="C23" s="46">
        <v>520325</v>
      </c>
      <c r="D23" s="24">
        <f t="shared" si="3"/>
        <v>1250001</v>
      </c>
      <c r="E23" s="59"/>
      <c r="F23" s="59"/>
      <c r="G23" s="59"/>
      <c r="H23" s="59"/>
      <c r="I23" s="59">
        <v>599558</v>
      </c>
      <c r="J23" s="59"/>
      <c r="K23" s="59">
        <v>212695</v>
      </c>
      <c r="L23" s="59">
        <v>84016</v>
      </c>
      <c r="M23" s="59"/>
    </row>
    <row r="24" spans="1:13" ht="18.75" thickBot="1" x14ac:dyDescent="0.25">
      <c r="A24" s="11" t="s">
        <v>17</v>
      </c>
      <c r="B24" s="31">
        <f>SUM(B25:B32)</f>
        <v>6335000</v>
      </c>
      <c r="C24" s="31">
        <f t="shared" ref="C24" si="4">SUM(C25:C32)</f>
        <v>229519</v>
      </c>
      <c r="D24" s="31">
        <f>+B24+C24</f>
        <v>6564519</v>
      </c>
      <c r="E24" s="31">
        <f>SUM(E25:E32)</f>
        <v>0</v>
      </c>
      <c r="F24" s="31">
        <f>SUM(F25:F32)</f>
        <v>0</v>
      </c>
      <c r="G24" s="31">
        <f>SUM(G25:G32)</f>
        <v>307390.98000000004</v>
      </c>
      <c r="H24" s="31">
        <f>SUM(H25:H32)</f>
        <v>761679.96</v>
      </c>
      <c r="I24" s="31">
        <f>SUM(I25:I32)</f>
        <v>814545.25</v>
      </c>
      <c r="J24" s="31">
        <v>519009.09</v>
      </c>
      <c r="K24" s="31">
        <v>694229.64</v>
      </c>
      <c r="L24" s="31">
        <v>36839.599999999999</v>
      </c>
      <c r="M24" s="31">
        <v>1086746.3600000001</v>
      </c>
    </row>
    <row r="25" spans="1:13" ht="36" x14ac:dyDescent="0.25">
      <c r="A25" s="10" t="s">
        <v>18</v>
      </c>
      <c r="B25" s="35">
        <v>200000</v>
      </c>
      <c r="C25" s="46">
        <v>179000</v>
      </c>
      <c r="D25" s="24">
        <f>+B25+C25</f>
        <v>379000</v>
      </c>
      <c r="E25" s="59"/>
      <c r="F25" s="59"/>
      <c r="G25" s="59">
        <v>113431.2</v>
      </c>
      <c r="H25" s="59">
        <v>0</v>
      </c>
      <c r="I25" s="59">
        <v>0</v>
      </c>
      <c r="J25" s="59">
        <v>80740.5</v>
      </c>
      <c r="K25" s="59"/>
      <c r="L25" s="59"/>
      <c r="M25" s="59">
        <v>136776.9</v>
      </c>
    </row>
    <row r="26" spans="1:13" x14ac:dyDescent="0.25">
      <c r="A26" s="10" t="s">
        <v>19</v>
      </c>
      <c r="B26" s="32">
        <v>250000</v>
      </c>
      <c r="C26" s="46">
        <v>0</v>
      </c>
      <c r="D26" s="24">
        <f t="shared" ref="D26:D41" si="5">+B26+C26</f>
        <v>250000</v>
      </c>
      <c r="E26" s="59"/>
      <c r="F26" s="59"/>
      <c r="G26" s="59">
        <v>24638.400000000001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</row>
    <row r="27" spans="1:13" x14ac:dyDescent="0.25">
      <c r="A27" s="10" t="s">
        <v>76</v>
      </c>
      <c r="B27" s="32">
        <v>300000</v>
      </c>
      <c r="C27" s="46">
        <v>-15525</v>
      </c>
      <c r="D27" s="24">
        <f t="shared" si="5"/>
        <v>284475</v>
      </c>
      <c r="E27" s="59"/>
      <c r="F27" s="59"/>
      <c r="G27" s="59">
        <v>38350</v>
      </c>
      <c r="H27" s="59">
        <v>23996.48</v>
      </c>
      <c r="I27" s="59">
        <v>28320</v>
      </c>
      <c r="J27" s="59">
        <v>10325</v>
      </c>
      <c r="K27" s="59"/>
      <c r="L27" s="59"/>
      <c r="M27" s="59">
        <v>55353.8</v>
      </c>
    </row>
    <row r="28" spans="1:13" x14ac:dyDescent="0.25">
      <c r="A28" s="10" t="s">
        <v>20</v>
      </c>
      <c r="B28" s="33">
        <v>100000</v>
      </c>
      <c r="C28" s="46">
        <v>20000</v>
      </c>
      <c r="D28" s="24">
        <f t="shared" si="5"/>
        <v>120000</v>
      </c>
      <c r="E28" s="59"/>
      <c r="F28" s="59"/>
      <c r="G28" s="59">
        <v>35498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75103.06</v>
      </c>
    </row>
    <row r="29" spans="1:13" x14ac:dyDescent="0.25">
      <c r="A29" s="10" t="s">
        <v>77</v>
      </c>
      <c r="B29" s="33">
        <v>175000</v>
      </c>
      <c r="C29" s="46">
        <v>0</v>
      </c>
      <c r="D29" s="24">
        <f t="shared" si="5"/>
        <v>175000</v>
      </c>
      <c r="E29" s="59"/>
      <c r="F29" s="59"/>
      <c r="G29" s="59">
        <v>55199.98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</row>
    <row r="30" spans="1:13" ht="36" x14ac:dyDescent="0.25">
      <c r="A30" s="10" t="s">
        <v>21</v>
      </c>
      <c r="B30" s="32">
        <v>70000</v>
      </c>
      <c r="C30" s="46">
        <v>0</v>
      </c>
      <c r="D30" s="24">
        <f t="shared" si="5"/>
        <v>70000</v>
      </c>
      <c r="E30" s="59"/>
      <c r="F30" s="59"/>
      <c r="G30" s="59">
        <v>0</v>
      </c>
      <c r="H30" s="59">
        <v>0</v>
      </c>
      <c r="I30" s="59">
        <v>0</v>
      </c>
      <c r="J30" s="59">
        <v>17262.22</v>
      </c>
      <c r="K30" s="59"/>
      <c r="L30" s="59"/>
      <c r="M30" s="59"/>
    </row>
    <row r="31" spans="1:13" ht="36" x14ac:dyDescent="0.25">
      <c r="A31" s="10" t="s">
        <v>22</v>
      </c>
      <c r="B31" s="32">
        <v>4070000</v>
      </c>
      <c r="C31" s="46">
        <v>0</v>
      </c>
      <c r="D31" s="24">
        <f t="shared" si="5"/>
        <v>4070000</v>
      </c>
      <c r="E31" s="59"/>
      <c r="F31" s="59"/>
      <c r="G31" s="59">
        <v>0</v>
      </c>
      <c r="H31" s="59">
        <v>720000</v>
      </c>
      <c r="I31" s="59">
        <v>656000</v>
      </c>
      <c r="J31" s="59">
        <v>69841.84</v>
      </c>
      <c r="K31" s="59">
        <v>656000</v>
      </c>
      <c r="L31" s="59"/>
      <c r="M31" s="59">
        <v>656000</v>
      </c>
    </row>
    <row r="32" spans="1:13" ht="18.75" customHeight="1" thickBot="1" x14ac:dyDescent="0.3">
      <c r="A32" s="10" t="s">
        <v>23</v>
      </c>
      <c r="B32" s="34">
        <v>1170000</v>
      </c>
      <c r="C32" s="46">
        <v>46044</v>
      </c>
      <c r="D32" s="24">
        <f t="shared" si="5"/>
        <v>1216044</v>
      </c>
      <c r="E32" s="59"/>
      <c r="F32" s="59"/>
      <c r="G32" s="59">
        <v>40273.4</v>
      </c>
      <c r="H32" s="59">
        <v>17683.48</v>
      </c>
      <c r="I32" s="59">
        <v>130225.25</v>
      </c>
      <c r="J32" s="59">
        <v>340839.53</v>
      </c>
      <c r="K32" s="59">
        <v>38229.64</v>
      </c>
      <c r="L32" s="59">
        <v>36839.599999999999</v>
      </c>
      <c r="M32" s="59">
        <v>163512.6</v>
      </c>
    </row>
    <row r="33" spans="1:13" ht="27" customHeight="1" thickBot="1" x14ac:dyDescent="0.25">
      <c r="A33" s="11" t="s">
        <v>24</v>
      </c>
      <c r="B33" s="31">
        <f>SUM(B34:B41)</f>
        <v>0</v>
      </c>
      <c r="C33" s="31">
        <f t="shared" ref="C33:I33" si="6">SUM(C34:C41)</f>
        <v>0</v>
      </c>
      <c r="D33" s="31">
        <f t="shared" si="6"/>
        <v>0</v>
      </c>
      <c r="E33" s="31">
        <f t="shared" si="6"/>
        <v>0</v>
      </c>
      <c r="F33" s="31">
        <f t="shared" si="6"/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1">
        <f t="shared" ref="J33:K33" si="7">SUM(J34:J41)</f>
        <v>0</v>
      </c>
      <c r="K33" s="31">
        <f t="shared" si="7"/>
        <v>0</v>
      </c>
      <c r="L33" s="31">
        <f t="shared" ref="L33" si="8">SUM(L34:L41)</f>
        <v>0</v>
      </c>
      <c r="M33" s="31">
        <f t="shared" ref="M33" si="9">SUM(M34:M41)</f>
        <v>0</v>
      </c>
    </row>
    <row r="34" spans="1:13" ht="36" x14ac:dyDescent="0.25">
      <c r="A34" s="10" t="s">
        <v>25</v>
      </c>
      <c r="B34" s="37">
        <v>0</v>
      </c>
      <c r="C34" s="46">
        <v>0</v>
      </c>
      <c r="D34" s="24">
        <f t="shared" si="5"/>
        <v>0</v>
      </c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36" x14ac:dyDescent="0.25">
      <c r="A35" s="10" t="s">
        <v>26</v>
      </c>
      <c r="B35" s="33">
        <v>0</v>
      </c>
      <c r="C35" s="46">
        <v>0</v>
      </c>
      <c r="D35" s="24">
        <f t="shared" si="5"/>
        <v>0</v>
      </c>
      <c r="E35" s="59"/>
      <c r="F35" s="59"/>
      <c r="G35" s="59"/>
      <c r="H35" s="59"/>
      <c r="I35" s="59"/>
      <c r="J35" s="59"/>
      <c r="K35" s="59"/>
      <c r="L35" s="59"/>
      <c r="M35" s="59"/>
    </row>
    <row r="36" spans="1:13" ht="36" x14ac:dyDescent="0.25">
      <c r="A36" s="10" t="s">
        <v>27</v>
      </c>
      <c r="B36" s="33">
        <v>0</v>
      </c>
      <c r="C36" s="46">
        <v>0</v>
      </c>
      <c r="D36" s="24">
        <f t="shared" si="5"/>
        <v>0</v>
      </c>
      <c r="E36" s="59"/>
      <c r="F36" s="59"/>
      <c r="G36" s="59"/>
      <c r="H36" s="59"/>
      <c r="I36" s="59"/>
      <c r="J36" s="59"/>
      <c r="K36" s="59"/>
      <c r="L36" s="59"/>
      <c r="M36" s="59"/>
    </row>
    <row r="37" spans="1:13" ht="36" x14ac:dyDescent="0.25">
      <c r="A37" s="10" t="s">
        <v>28</v>
      </c>
      <c r="B37" s="33">
        <v>0</v>
      </c>
      <c r="C37" s="46">
        <v>0</v>
      </c>
      <c r="D37" s="24">
        <f t="shared" si="5"/>
        <v>0</v>
      </c>
      <c r="E37" s="59"/>
      <c r="F37" s="59"/>
      <c r="G37" s="59"/>
      <c r="H37" s="59"/>
      <c r="I37" s="59"/>
      <c r="J37" s="59"/>
      <c r="K37" s="59"/>
      <c r="L37" s="59"/>
      <c r="M37" s="59"/>
    </row>
    <row r="38" spans="1:13" ht="36" x14ac:dyDescent="0.25">
      <c r="A38" s="10" t="s">
        <v>29</v>
      </c>
      <c r="B38" s="33">
        <v>0</v>
      </c>
      <c r="C38" s="46">
        <v>0</v>
      </c>
      <c r="D38" s="24">
        <f t="shared" si="5"/>
        <v>0</v>
      </c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5">
      <c r="A39" s="10" t="s">
        <v>30</v>
      </c>
      <c r="B39" s="33">
        <v>0</v>
      </c>
      <c r="C39" s="46">
        <v>0</v>
      </c>
      <c r="D39" s="24">
        <f t="shared" si="5"/>
        <v>0</v>
      </c>
      <c r="E39" s="59"/>
      <c r="F39" s="59"/>
      <c r="G39" s="59"/>
      <c r="H39" s="59"/>
      <c r="I39" s="59"/>
      <c r="J39" s="59"/>
      <c r="K39" s="59"/>
      <c r="L39" s="59"/>
      <c r="M39" s="59"/>
    </row>
    <row r="40" spans="1:13" ht="36" x14ac:dyDescent="0.25">
      <c r="A40" s="10" t="s">
        <v>31</v>
      </c>
      <c r="B40" s="33">
        <v>0</v>
      </c>
      <c r="C40" s="46">
        <v>0</v>
      </c>
      <c r="D40" s="24">
        <f t="shared" si="5"/>
        <v>0</v>
      </c>
      <c r="E40" s="59"/>
      <c r="F40" s="59"/>
      <c r="G40" s="59"/>
      <c r="H40" s="59"/>
      <c r="I40" s="59"/>
      <c r="J40" s="59"/>
      <c r="K40" s="59"/>
      <c r="L40" s="59"/>
      <c r="M40" s="59"/>
    </row>
    <row r="41" spans="1:13" ht="36.75" thickBot="1" x14ac:dyDescent="0.3">
      <c r="A41" s="10" t="s">
        <v>32</v>
      </c>
      <c r="B41" s="34">
        <v>0</v>
      </c>
      <c r="C41" s="46">
        <v>0</v>
      </c>
      <c r="D41" s="24">
        <f t="shared" si="5"/>
        <v>0</v>
      </c>
      <c r="E41" s="59"/>
      <c r="F41" s="59"/>
      <c r="G41" s="59"/>
      <c r="H41" s="59"/>
      <c r="I41" s="59"/>
      <c r="J41" s="59"/>
      <c r="K41" s="59"/>
      <c r="L41" s="59"/>
      <c r="M41" s="59"/>
    </row>
    <row r="42" spans="1:13" ht="18.75" thickBot="1" x14ac:dyDescent="0.25">
      <c r="A42" s="11" t="s">
        <v>33</v>
      </c>
      <c r="B42" s="31">
        <f>SUM(B43:B49)</f>
        <v>0</v>
      </c>
      <c r="C42" s="31">
        <f t="shared" ref="C42:I42" si="10">SUM(C43:C49)</f>
        <v>0</v>
      </c>
      <c r="D42" s="31">
        <f t="shared" si="10"/>
        <v>0</v>
      </c>
      <c r="E42" s="31">
        <f t="shared" si="10"/>
        <v>0</v>
      </c>
      <c r="F42" s="31">
        <f t="shared" si="10"/>
        <v>0</v>
      </c>
      <c r="G42" s="31">
        <f t="shared" si="10"/>
        <v>0</v>
      </c>
      <c r="H42" s="31">
        <f t="shared" si="10"/>
        <v>0</v>
      </c>
      <c r="I42" s="31">
        <f t="shared" si="10"/>
        <v>0</v>
      </c>
      <c r="J42" s="31">
        <f t="shared" ref="J42:K42" si="11">SUM(J43:J49)</f>
        <v>0</v>
      </c>
      <c r="K42" s="31">
        <f t="shared" si="11"/>
        <v>0</v>
      </c>
      <c r="L42" s="31">
        <f t="shared" ref="L42" si="12">SUM(L43:L49)</f>
        <v>0</v>
      </c>
      <c r="M42" s="31">
        <f t="shared" ref="M42" si="13">SUM(M43:M49)</f>
        <v>0</v>
      </c>
    </row>
    <row r="43" spans="1:13" ht="36" x14ac:dyDescent="0.25">
      <c r="A43" s="10" t="s">
        <v>34</v>
      </c>
      <c r="B43" s="37">
        <v>0</v>
      </c>
      <c r="C43" s="46">
        <v>0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ht="36.75" thickBot="1" x14ac:dyDescent="0.3">
      <c r="A44" s="10" t="s">
        <v>35</v>
      </c>
      <c r="B44" s="38">
        <v>0</v>
      </c>
      <c r="C44" s="46">
        <v>0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ht="36.75" hidden="1" thickBot="1" x14ac:dyDescent="0.3">
      <c r="A45" s="10" t="s">
        <v>36</v>
      </c>
      <c r="B45" s="39">
        <v>0</v>
      </c>
      <c r="C45" s="46">
        <v>0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ht="36.75" thickBot="1" x14ac:dyDescent="0.3">
      <c r="A46" s="12" t="s">
        <v>37</v>
      </c>
      <c r="B46" s="40">
        <v>0</v>
      </c>
      <c r="C46" s="48">
        <v>0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3" ht="36" x14ac:dyDescent="0.25">
      <c r="A47" s="13" t="s">
        <v>38</v>
      </c>
      <c r="B47" s="37">
        <v>0</v>
      </c>
      <c r="C47" s="48">
        <v>0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t="36" x14ac:dyDescent="0.25">
      <c r="A48" s="10" t="s">
        <v>39</v>
      </c>
      <c r="B48" s="37">
        <v>0</v>
      </c>
      <c r="C48" s="48">
        <v>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36.75" thickBot="1" x14ac:dyDescent="0.3">
      <c r="A49" s="10" t="s">
        <v>40</v>
      </c>
      <c r="B49" s="24">
        <v>0</v>
      </c>
      <c r="C49" s="48">
        <v>0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t="18.75" thickBot="1" x14ac:dyDescent="0.3">
      <c r="A50" s="11" t="s">
        <v>41</v>
      </c>
      <c r="B50" s="31">
        <f>SUM(B51:B59)</f>
        <v>1000000</v>
      </c>
      <c r="C50" s="53">
        <f>+C51+C52+C54+C55+C57+C56+C58+C59+C60+C61+C62+C63+C64+C65+C66+C67+C68+C69+C70</f>
        <v>816501.23</v>
      </c>
      <c r="D50" s="31">
        <f>+B50+C50</f>
        <v>1816501.23</v>
      </c>
      <c r="E50" s="58">
        <f t="shared" ref="E50:I50" si="14">SUM(E51:E58,E59)</f>
        <v>0</v>
      </c>
      <c r="F50" s="58">
        <f t="shared" si="14"/>
        <v>0</v>
      </c>
      <c r="G50" s="58">
        <f t="shared" si="14"/>
        <v>0</v>
      </c>
      <c r="H50" s="58">
        <f t="shared" si="14"/>
        <v>0</v>
      </c>
      <c r="I50" s="58">
        <f t="shared" si="14"/>
        <v>0</v>
      </c>
      <c r="J50" s="56">
        <f>SUM(J51:J58,J59)</f>
        <v>226501.22999999998</v>
      </c>
      <c r="K50" s="56">
        <v>46965.18</v>
      </c>
      <c r="L50" s="56">
        <v>43660</v>
      </c>
      <c r="M50" s="56">
        <v>264908.43</v>
      </c>
    </row>
    <row r="51" spans="1:13" x14ac:dyDescent="0.25">
      <c r="A51" s="10" t="s">
        <v>42</v>
      </c>
      <c r="B51" s="35">
        <v>400000</v>
      </c>
      <c r="C51" s="48">
        <v>1144000</v>
      </c>
      <c r="D51" s="24">
        <f>+B51+C51</f>
        <v>1544000</v>
      </c>
      <c r="E51" s="59"/>
      <c r="F51" s="59"/>
      <c r="G51" s="59"/>
      <c r="H51" s="59"/>
      <c r="I51" s="59"/>
      <c r="J51" s="59"/>
      <c r="K51" s="59">
        <v>46965.18</v>
      </c>
      <c r="L51" s="59">
        <v>43660</v>
      </c>
      <c r="M51" s="59">
        <v>235314.84</v>
      </c>
    </row>
    <row r="52" spans="1:13" ht="36" x14ac:dyDescent="0.25">
      <c r="A52" s="10" t="s">
        <v>78</v>
      </c>
      <c r="B52" s="32">
        <v>200000</v>
      </c>
      <c r="C52" s="48">
        <v>-26998.78</v>
      </c>
      <c r="D52" s="24">
        <f t="shared" ref="D52:D58" si="15">+B52+C52</f>
        <v>173001.22</v>
      </c>
      <c r="E52" s="59"/>
      <c r="F52" s="59"/>
      <c r="G52" s="59"/>
      <c r="H52" s="59"/>
      <c r="I52" s="59"/>
      <c r="J52" s="59">
        <v>142001.22</v>
      </c>
      <c r="K52" s="59"/>
      <c r="L52" s="59"/>
      <c r="M52" s="59">
        <v>29593.59</v>
      </c>
    </row>
    <row r="53" spans="1:13" ht="36" x14ac:dyDescent="0.25">
      <c r="A53" s="10" t="s">
        <v>43</v>
      </c>
      <c r="B53" s="33">
        <v>0</v>
      </c>
      <c r="C53" s="48">
        <v>0</v>
      </c>
      <c r="D53" s="24">
        <f t="shared" si="15"/>
        <v>0</v>
      </c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36" x14ac:dyDescent="0.25">
      <c r="A54" s="10" t="s">
        <v>44</v>
      </c>
      <c r="B54" s="33">
        <v>0</v>
      </c>
      <c r="C54" s="48">
        <v>0</v>
      </c>
      <c r="D54" s="24">
        <f t="shared" si="15"/>
        <v>0</v>
      </c>
      <c r="E54" s="59"/>
      <c r="F54" s="59"/>
      <c r="G54" s="59"/>
      <c r="H54" s="59"/>
      <c r="I54" s="59"/>
      <c r="J54" s="59"/>
      <c r="K54" s="59"/>
      <c r="L54" s="59"/>
      <c r="M54" s="59"/>
    </row>
    <row r="55" spans="1:13" ht="36" x14ac:dyDescent="0.25">
      <c r="A55" s="10" t="s">
        <v>45</v>
      </c>
      <c r="B55" s="32">
        <v>200000</v>
      </c>
      <c r="C55" s="48">
        <v>-100499.99</v>
      </c>
      <c r="D55" s="24">
        <f t="shared" si="15"/>
        <v>99500.01</v>
      </c>
      <c r="E55" s="59"/>
      <c r="F55" s="59"/>
      <c r="G55" s="59"/>
      <c r="H55" s="59"/>
      <c r="I55" s="59"/>
      <c r="J55" s="59">
        <v>84500.01</v>
      </c>
      <c r="K55" s="59"/>
      <c r="L55" s="59"/>
      <c r="M55" s="59"/>
    </row>
    <row r="56" spans="1:13" x14ac:dyDescent="0.25">
      <c r="A56" s="10" t="s">
        <v>46</v>
      </c>
      <c r="B56" s="33">
        <v>100000</v>
      </c>
      <c r="C56" s="48">
        <v>-100000</v>
      </c>
      <c r="D56" s="24">
        <f t="shared" si="15"/>
        <v>0</v>
      </c>
      <c r="E56" s="59"/>
      <c r="F56" s="59"/>
      <c r="G56" s="59"/>
      <c r="H56" s="59"/>
      <c r="I56" s="59"/>
      <c r="J56" s="59"/>
      <c r="K56" s="59"/>
      <c r="L56" s="59"/>
      <c r="M56" s="59"/>
    </row>
    <row r="57" spans="1:13" x14ac:dyDescent="0.25">
      <c r="A57" s="10" t="s">
        <v>47</v>
      </c>
      <c r="B57" s="33">
        <v>0</v>
      </c>
      <c r="C57" s="48">
        <v>0</v>
      </c>
      <c r="D57" s="24">
        <f t="shared" si="15"/>
        <v>0</v>
      </c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25">
      <c r="A58" s="10" t="s">
        <v>48</v>
      </c>
      <c r="B58" s="33">
        <v>100000</v>
      </c>
      <c r="C58" s="48">
        <v>-100000</v>
      </c>
      <c r="D58" s="24">
        <f t="shared" si="15"/>
        <v>0</v>
      </c>
      <c r="E58" s="59"/>
      <c r="F58" s="59"/>
      <c r="G58" s="59"/>
      <c r="H58" s="59"/>
      <c r="I58" s="59"/>
      <c r="J58" s="59"/>
      <c r="K58" s="59"/>
      <c r="L58" s="59"/>
      <c r="M58" s="59"/>
    </row>
    <row r="59" spans="1:13" ht="36.75" thickBot="1" x14ac:dyDescent="0.3">
      <c r="A59" s="10" t="s">
        <v>49</v>
      </c>
      <c r="B59" s="34">
        <v>0</v>
      </c>
      <c r="C59" s="48">
        <v>0</v>
      </c>
      <c r="D59" s="24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8.75" thickBot="1" x14ac:dyDescent="0.3">
      <c r="A60" s="11" t="s">
        <v>50</v>
      </c>
      <c r="B60" s="31">
        <v>0</v>
      </c>
      <c r="C60" s="47">
        <v>0</v>
      </c>
      <c r="D60" s="24"/>
      <c r="E60" s="59"/>
      <c r="F60" s="59"/>
      <c r="G60" s="59"/>
      <c r="H60" s="59"/>
      <c r="I60" s="59"/>
      <c r="J60" s="59"/>
      <c r="K60" s="59"/>
      <c r="L60" s="59"/>
      <c r="M60" s="59"/>
    </row>
    <row r="61" spans="1:13" x14ac:dyDescent="0.25">
      <c r="A61" s="10" t="s">
        <v>51</v>
      </c>
      <c r="B61" s="37">
        <v>0</v>
      </c>
      <c r="C61" s="48">
        <v>0</v>
      </c>
      <c r="D61" s="24"/>
      <c r="E61" s="59"/>
      <c r="F61" s="59"/>
      <c r="G61" s="59"/>
      <c r="H61" s="59"/>
      <c r="I61" s="59"/>
      <c r="J61" s="59"/>
      <c r="K61" s="59"/>
      <c r="L61" s="59"/>
      <c r="M61" s="59"/>
    </row>
    <row r="62" spans="1:13" x14ac:dyDescent="0.25">
      <c r="A62" s="10" t="s">
        <v>52</v>
      </c>
      <c r="B62" s="33">
        <v>0</v>
      </c>
      <c r="C62" s="48">
        <v>0</v>
      </c>
      <c r="D62" s="24"/>
      <c r="E62" s="59"/>
      <c r="F62" s="59"/>
      <c r="G62" s="59"/>
      <c r="H62" s="59"/>
      <c r="I62" s="59"/>
      <c r="J62" s="59"/>
      <c r="K62" s="59"/>
      <c r="L62" s="59"/>
      <c r="M62" s="59"/>
    </row>
    <row r="63" spans="1:13" ht="36" x14ac:dyDescent="0.25">
      <c r="A63" s="10" t="s">
        <v>53</v>
      </c>
      <c r="B63" s="33">
        <v>0</v>
      </c>
      <c r="C63" s="48">
        <v>0</v>
      </c>
      <c r="D63" s="24"/>
      <c r="E63" s="59"/>
      <c r="F63" s="59"/>
      <c r="G63" s="59"/>
      <c r="H63" s="59"/>
      <c r="I63" s="59"/>
      <c r="J63" s="59"/>
      <c r="K63" s="59"/>
      <c r="L63" s="59"/>
      <c r="M63" s="59"/>
    </row>
    <row r="64" spans="1:13" ht="54.75" thickBot="1" x14ac:dyDescent="0.3">
      <c r="A64" s="10" t="s">
        <v>54</v>
      </c>
      <c r="B64" s="34">
        <v>0</v>
      </c>
      <c r="C64" s="48">
        <v>0</v>
      </c>
      <c r="D64" s="24"/>
      <c r="E64" s="59"/>
      <c r="F64" s="59"/>
      <c r="G64" s="59"/>
      <c r="H64" s="59"/>
      <c r="I64" s="59"/>
      <c r="J64" s="59"/>
      <c r="K64" s="59"/>
      <c r="L64" s="59"/>
      <c r="M64" s="59"/>
    </row>
    <row r="65" spans="1:13" ht="36.75" thickBot="1" x14ac:dyDescent="0.3">
      <c r="A65" s="11" t="s">
        <v>55</v>
      </c>
      <c r="B65" s="31">
        <v>0</v>
      </c>
      <c r="C65" s="47">
        <v>0</v>
      </c>
      <c r="D65" s="24"/>
      <c r="E65" s="59"/>
      <c r="F65" s="59"/>
      <c r="G65" s="59"/>
      <c r="H65" s="59"/>
      <c r="I65" s="59"/>
      <c r="J65" s="59"/>
      <c r="K65" s="59"/>
      <c r="L65" s="59"/>
      <c r="M65" s="59"/>
    </row>
    <row r="66" spans="1:13" x14ac:dyDescent="0.25">
      <c r="A66" s="10" t="s">
        <v>56</v>
      </c>
      <c r="B66" s="37">
        <v>0</v>
      </c>
      <c r="C66" s="48">
        <v>0</v>
      </c>
      <c r="D66" s="24"/>
      <c r="E66" s="59"/>
      <c r="F66" s="59"/>
      <c r="G66" s="59"/>
      <c r="H66" s="59"/>
      <c r="I66" s="59"/>
      <c r="J66" s="59"/>
      <c r="K66" s="59"/>
      <c r="L66" s="59"/>
      <c r="M66" s="59"/>
    </row>
    <row r="67" spans="1:13" ht="36" x14ac:dyDescent="0.25">
      <c r="A67" s="10" t="s">
        <v>57</v>
      </c>
      <c r="B67" s="33">
        <v>0</v>
      </c>
      <c r="C67" s="48">
        <v>0</v>
      </c>
      <c r="D67" s="24"/>
      <c r="E67" s="59"/>
      <c r="F67" s="59"/>
      <c r="G67" s="59"/>
      <c r="H67" s="59"/>
      <c r="I67" s="59"/>
      <c r="J67" s="59"/>
      <c r="K67" s="59"/>
      <c r="L67" s="59"/>
      <c r="M67" s="59"/>
    </row>
    <row r="68" spans="1:13" x14ac:dyDescent="0.25">
      <c r="A68" s="11" t="s">
        <v>58</v>
      </c>
      <c r="B68" s="33">
        <v>0</v>
      </c>
      <c r="C68" s="48">
        <v>0</v>
      </c>
      <c r="D68" s="24"/>
      <c r="E68" s="59"/>
      <c r="F68" s="59"/>
      <c r="G68" s="59"/>
      <c r="H68" s="59"/>
      <c r="I68" s="59"/>
      <c r="J68" s="59"/>
      <c r="K68" s="59"/>
      <c r="L68" s="59"/>
      <c r="M68" s="59"/>
    </row>
    <row r="69" spans="1:13" x14ac:dyDescent="0.25">
      <c r="A69" s="10" t="s">
        <v>59</v>
      </c>
      <c r="B69" s="33">
        <v>0</v>
      </c>
      <c r="C69" s="48">
        <v>0</v>
      </c>
      <c r="D69" s="24"/>
      <c r="E69" s="59"/>
      <c r="F69" s="59"/>
      <c r="G69" s="59"/>
      <c r="H69" s="59"/>
      <c r="I69" s="59"/>
      <c r="J69" s="59"/>
      <c r="K69" s="59"/>
      <c r="L69" s="59"/>
      <c r="M69" s="59"/>
    </row>
    <row r="70" spans="1:13" x14ac:dyDescent="0.25">
      <c r="A70" s="10" t="s">
        <v>60</v>
      </c>
      <c r="B70" s="33">
        <v>0</v>
      </c>
      <c r="C70" s="48">
        <v>0</v>
      </c>
      <c r="D70" s="24"/>
      <c r="E70" s="59"/>
      <c r="F70" s="59"/>
      <c r="G70" s="59"/>
      <c r="H70" s="59"/>
      <c r="I70" s="59"/>
      <c r="J70" s="59"/>
      <c r="K70" s="59"/>
      <c r="L70" s="59"/>
      <c r="M70" s="59"/>
    </row>
    <row r="71" spans="1:13" x14ac:dyDescent="0.25">
      <c r="A71" s="10" t="s">
        <v>61</v>
      </c>
      <c r="B71" s="33"/>
      <c r="C71" s="48">
        <v>0</v>
      </c>
      <c r="D71" s="24"/>
      <c r="E71" s="59"/>
      <c r="F71" s="59"/>
      <c r="G71" s="59"/>
      <c r="H71" s="59"/>
      <c r="I71" s="59"/>
      <c r="J71" s="59"/>
      <c r="K71" s="59"/>
      <c r="L71" s="59"/>
      <c r="M71" s="59"/>
    </row>
    <row r="72" spans="1:13" ht="36.75" thickBot="1" x14ac:dyDescent="0.3">
      <c r="A72" s="10" t="s">
        <v>62</v>
      </c>
      <c r="B72" s="34">
        <v>0</v>
      </c>
      <c r="C72" s="48">
        <v>0</v>
      </c>
      <c r="D72" s="24"/>
      <c r="E72" s="59"/>
      <c r="F72" s="59"/>
      <c r="G72" s="59"/>
      <c r="H72" s="59"/>
      <c r="I72" s="59"/>
      <c r="J72" s="59"/>
      <c r="K72" s="59"/>
      <c r="L72" s="59"/>
      <c r="M72" s="59"/>
    </row>
    <row r="73" spans="1:13" ht="18.75" thickBot="1" x14ac:dyDescent="0.3">
      <c r="A73" s="61" t="s">
        <v>63</v>
      </c>
      <c r="B73" s="41">
        <f>B9+B14+B24+B33+B42+B50+B60+B65+B68</f>
        <v>80000000</v>
      </c>
      <c r="C73" s="49">
        <f>SUM(C65+C60+C50+C42+C33+C24+C14)</f>
        <v>0</v>
      </c>
      <c r="D73" s="41">
        <f>+B73+C73</f>
        <v>80000000</v>
      </c>
      <c r="E73" s="56">
        <f t="shared" ref="E73:I73" si="16">+E50+E24+E14+E9</f>
        <v>4903921.9700000007</v>
      </c>
      <c r="F73" s="56">
        <f t="shared" si="16"/>
        <v>5081694.78</v>
      </c>
      <c r="G73" s="56">
        <f t="shared" si="16"/>
        <v>5451079.1100000003</v>
      </c>
      <c r="H73" s="56">
        <f t="shared" si="16"/>
        <v>5654351.7800000003</v>
      </c>
      <c r="I73" s="56">
        <f t="shared" si="16"/>
        <v>6919154.6500000004</v>
      </c>
      <c r="J73" s="56">
        <v>7225235.29</v>
      </c>
      <c r="K73" s="56">
        <f>+K50+K24+K14+K9</f>
        <v>6161516.1799999997</v>
      </c>
      <c r="L73" s="56">
        <f>+L50+L24+L14+L9</f>
        <v>5092331.17</v>
      </c>
      <c r="M73" s="56">
        <f>+M50+M24+M14+M9</f>
        <v>6629735.6300000008</v>
      </c>
    </row>
    <row r="74" spans="1:13" x14ac:dyDescent="0.25">
      <c r="A74" s="14" t="s">
        <v>64</v>
      </c>
      <c r="B74" s="42">
        <f t="shared" ref="B74" si="17">B75+B78+B81</f>
        <v>0</v>
      </c>
      <c r="C74" s="50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 ht="34.5" customHeight="1" x14ac:dyDescent="0.25">
      <c r="A75" s="11" t="s">
        <v>65</v>
      </c>
      <c r="B75" s="33">
        <f t="shared" ref="B75" si="18">B76+B77</f>
        <v>0</v>
      </c>
      <c r="C75" s="48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1:13" ht="29.25" customHeight="1" x14ac:dyDescent="0.25">
      <c r="A76" s="15" t="s">
        <v>66</v>
      </c>
      <c r="B76" s="32">
        <v>0</v>
      </c>
      <c r="C76" s="51"/>
      <c r="D76" s="67"/>
      <c r="E76" s="59"/>
      <c r="F76" s="59"/>
      <c r="G76" s="59"/>
      <c r="H76" s="59"/>
      <c r="I76" s="59"/>
      <c r="J76" s="59"/>
      <c r="K76" s="59"/>
      <c r="L76" s="59"/>
      <c r="M76" s="59"/>
    </row>
    <row r="77" spans="1:13" ht="30.75" customHeight="1" x14ac:dyDescent="0.25">
      <c r="A77" s="15" t="s">
        <v>67</v>
      </c>
      <c r="B77" s="32">
        <v>0</v>
      </c>
      <c r="C77" s="51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ht="19.5" customHeight="1" x14ac:dyDescent="0.25">
      <c r="A78" s="11" t="s">
        <v>68</v>
      </c>
      <c r="B78" s="33">
        <f>B79+B80</f>
        <v>0</v>
      </c>
      <c r="C78" s="48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1:13" ht="18" customHeight="1" x14ac:dyDescent="0.25">
      <c r="A79" s="15" t="s">
        <v>69</v>
      </c>
      <c r="B79" s="33">
        <v>0</v>
      </c>
      <c r="C79" s="48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1:13" ht="19.5" customHeight="1" x14ac:dyDescent="0.25">
      <c r="A80" s="15" t="s">
        <v>70</v>
      </c>
      <c r="B80" s="33">
        <v>0</v>
      </c>
      <c r="C80" s="48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ht="19.5" customHeight="1" x14ac:dyDescent="0.25">
      <c r="A81" s="11" t="s">
        <v>71</v>
      </c>
      <c r="B81" s="33">
        <f t="shared" ref="B81" si="19">B82</f>
        <v>0</v>
      </c>
      <c r="C81" s="48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1:13" ht="21.75" customHeight="1" x14ac:dyDescent="0.25">
      <c r="A82" s="15" t="s">
        <v>72</v>
      </c>
      <c r="B82" s="33">
        <v>0</v>
      </c>
      <c r="C82" s="48"/>
      <c r="D82" s="59"/>
      <c r="E82" s="59"/>
      <c r="F82" s="59"/>
      <c r="G82" s="59"/>
      <c r="H82" s="59"/>
      <c r="I82" s="59"/>
      <c r="J82" s="59"/>
      <c r="K82" s="59"/>
      <c r="L82" s="59"/>
      <c r="M82" s="59"/>
    </row>
    <row r="83" spans="1:13" ht="20.25" customHeight="1" thickBot="1" x14ac:dyDescent="0.3">
      <c r="A83" s="16" t="s">
        <v>73</v>
      </c>
      <c r="B83" s="43">
        <f>B75+B78+B81</f>
        <v>0</v>
      </c>
      <c r="C83" s="25">
        <f>C75+C78+C81</f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1:13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 t="shared" ref="E84:I84" si="20">+E73+E68</f>
        <v>4903921.9700000007</v>
      </c>
      <c r="F84" s="17">
        <f t="shared" si="20"/>
        <v>5081694.78</v>
      </c>
      <c r="G84" s="17">
        <f t="shared" si="20"/>
        <v>5451079.1100000003</v>
      </c>
      <c r="H84" s="17">
        <f t="shared" si="20"/>
        <v>5654351.7800000003</v>
      </c>
      <c r="I84" s="17">
        <f t="shared" si="20"/>
        <v>6919154.6500000004</v>
      </c>
      <c r="J84" s="17">
        <f>+J73+J68</f>
        <v>7225235.29</v>
      </c>
      <c r="K84" s="17">
        <f>+K73+K68</f>
        <v>6161516.1799999997</v>
      </c>
      <c r="L84" s="17">
        <f>+L73+L68</f>
        <v>5092331.17</v>
      </c>
      <c r="M84" s="17">
        <f>+M73+M68</f>
        <v>6629735.6300000008</v>
      </c>
    </row>
    <row r="85" spans="1:13" ht="21.75" customHeight="1" x14ac:dyDescent="0.25">
      <c r="A85" s="3" t="s">
        <v>75</v>
      </c>
      <c r="B85" s="26"/>
      <c r="C85" s="26"/>
    </row>
    <row r="86" spans="1:13" ht="21.75" customHeight="1" x14ac:dyDescent="0.25">
      <c r="A86" s="1"/>
      <c r="B86" s="27"/>
      <c r="C86" s="27"/>
    </row>
    <row r="87" spans="1:13" ht="21.75" customHeight="1" x14ac:dyDescent="0.25">
      <c r="A87" s="4" t="s">
        <v>79</v>
      </c>
      <c r="B87" s="22"/>
      <c r="C87" s="22"/>
    </row>
    <row r="88" spans="1:13" ht="21.75" customHeight="1" x14ac:dyDescent="0.25">
      <c r="A88" s="5" t="s">
        <v>80</v>
      </c>
      <c r="B88" s="28"/>
      <c r="C88" s="28"/>
    </row>
    <row r="89" spans="1:13" ht="21.75" customHeight="1" x14ac:dyDescent="0.25">
      <c r="A89" s="5" t="s">
        <v>81</v>
      </c>
      <c r="B89" s="28"/>
      <c r="C89" s="28"/>
    </row>
    <row r="90" spans="1:13" ht="21.75" customHeight="1" x14ac:dyDescent="0.25">
      <c r="A90" s="5" t="s">
        <v>82</v>
      </c>
      <c r="B90" s="22"/>
      <c r="C90" s="22"/>
    </row>
    <row r="91" spans="1:13" ht="21.75" customHeight="1" x14ac:dyDescent="0.25">
      <c r="A91" s="6" t="s">
        <v>83</v>
      </c>
      <c r="B91" s="22"/>
      <c r="C91" s="22"/>
    </row>
    <row r="92" spans="1:13" ht="21.75" customHeight="1" x14ac:dyDescent="0.25">
      <c r="A92" s="7" t="s">
        <v>84</v>
      </c>
      <c r="B92" s="22"/>
      <c r="C92" s="22"/>
    </row>
    <row r="93" spans="1:13" ht="21.75" customHeight="1" x14ac:dyDescent="0.25">
      <c r="A93" s="9" t="s">
        <v>85</v>
      </c>
      <c r="B93" s="29"/>
      <c r="C93" s="29"/>
    </row>
    <row r="94" spans="1:13" ht="8.25" customHeight="1" x14ac:dyDescent="0.25">
      <c r="A94" s="70" t="s">
        <v>90</v>
      </c>
      <c r="B94" s="70"/>
      <c r="C94" s="70"/>
    </row>
    <row r="95" spans="1:13" ht="21.75" customHeight="1" x14ac:dyDescent="0.25">
      <c r="A95" s="70"/>
      <c r="B95" s="70"/>
      <c r="C95" s="70"/>
    </row>
    <row r="96" spans="1:13" ht="21.75" customHeight="1" x14ac:dyDescent="0.25">
      <c r="A96" s="70"/>
      <c r="B96" s="70"/>
      <c r="C96" s="70"/>
    </row>
    <row r="97" spans="1:3" ht="21.75" customHeight="1" x14ac:dyDescent="0.25">
      <c r="A97" s="70"/>
      <c r="B97" s="70"/>
      <c r="C97" s="70"/>
    </row>
    <row r="98" spans="1:3" ht="21.75" customHeight="1" x14ac:dyDescent="0.25">
      <c r="A98" s="70"/>
      <c r="B98" s="70"/>
      <c r="C98" s="70"/>
    </row>
    <row r="99" spans="1:3" ht="21.75" customHeight="1" x14ac:dyDescent="0.25">
      <c r="A99" s="70"/>
      <c r="B99" s="70"/>
      <c r="C99" s="70"/>
    </row>
    <row r="100" spans="1:3" ht="15" customHeight="1" x14ac:dyDescent="0.25">
      <c r="A100" s="70"/>
      <c r="B100" s="70"/>
      <c r="C100" s="70"/>
    </row>
    <row r="101" spans="1:3" ht="21.75" customHeight="1" x14ac:dyDescent="0.25">
      <c r="A101" s="70"/>
      <c r="B101" s="70"/>
      <c r="C101" s="70"/>
    </row>
    <row r="102" spans="1:3" ht="21.75" customHeight="1" x14ac:dyDescent="0.25">
      <c r="A102" s="70"/>
      <c r="B102" s="70"/>
      <c r="C102" s="70"/>
    </row>
    <row r="103" spans="1:3" ht="21.75" customHeight="1" x14ac:dyDescent="0.25">
      <c r="A103" s="8"/>
      <c r="B103" s="30"/>
      <c r="C103" s="30"/>
    </row>
    <row r="104" spans="1:3" ht="21.75" customHeight="1" x14ac:dyDescent="0.25">
      <c r="B104" s="62" t="s">
        <v>104</v>
      </c>
      <c r="C104" s="63"/>
    </row>
    <row r="105" spans="1:3" ht="21.75" customHeight="1" x14ac:dyDescent="0.25">
      <c r="B105" s="62"/>
      <c r="C105" s="64"/>
    </row>
    <row r="106" spans="1:3" ht="21.75" customHeight="1" x14ac:dyDescent="0.25">
      <c r="B106" s="62" t="s">
        <v>97</v>
      </c>
      <c r="C106" s="66"/>
    </row>
    <row r="107" spans="1:3" ht="21.75" customHeight="1" x14ac:dyDescent="0.25">
      <c r="B107" s="65" t="s">
        <v>100</v>
      </c>
      <c r="C107" s="66"/>
    </row>
    <row r="108" spans="1:3" ht="21.75" customHeight="1" x14ac:dyDescent="0.25">
      <c r="B108" s="62" t="s">
        <v>101</v>
      </c>
      <c r="C108" s="66"/>
    </row>
    <row r="109" spans="1:3" ht="21.75" customHeight="1" x14ac:dyDescent="0.25">
      <c r="B109" s="62"/>
      <c r="C109" s="66"/>
    </row>
    <row r="110" spans="1:3" ht="21.75" customHeight="1" x14ac:dyDescent="0.25">
      <c r="B110" s="62" t="s">
        <v>98</v>
      </c>
      <c r="C110" s="66"/>
    </row>
    <row r="111" spans="1:3" ht="21.75" customHeight="1" x14ac:dyDescent="0.25">
      <c r="B111" s="62" t="s">
        <v>102</v>
      </c>
      <c r="C111" s="66"/>
    </row>
    <row r="112" spans="1:3" ht="21.75" customHeight="1" x14ac:dyDescent="0.25">
      <c r="B112" s="62"/>
      <c r="C112" s="66"/>
    </row>
    <row r="113" spans="2:3" ht="21.75" customHeight="1" x14ac:dyDescent="0.25">
      <c r="B113" s="62" t="s">
        <v>103</v>
      </c>
      <c r="C113" s="66"/>
    </row>
    <row r="114" spans="2:3" ht="21.75" customHeight="1" x14ac:dyDescent="0.25">
      <c r="B114" s="62" t="s">
        <v>99</v>
      </c>
      <c r="C114" s="66"/>
    </row>
    <row r="115" spans="2:3" ht="21.75" customHeight="1" x14ac:dyDescent="0.25"/>
    <row r="116" spans="2:3" ht="21.75" customHeight="1" x14ac:dyDescent="0.25"/>
    <row r="117" spans="2:3" ht="21.75" customHeight="1" x14ac:dyDescent="0.25"/>
    <row r="118" spans="2:3" ht="21.75" customHeight="1" x14ac:dyDescent="0.25"/>
    <row r="119" spans="2:3" ht="21.75" customHeight="1" x14ac:dyDescent="0.25"/>
    <row r="120" spans="2:3" ht="21.75" customHeight="1" x14ac:dyDescent="0.25"/>
    <row r="121" spans="2:3" ht="21.75" customHeight="1" x14ac:dyDescent="0.25"/>
    <row r="122" spans="2:3" ht="21.75" customHeight="1" x14ac:dyDescent="0.25"/>
    <row r="123" spans="2:3" ht="21.75" customHeight="1" x14ac:dyDescent="0.25"/>
    <row r="124" spans="2:3" ht="21.75" customHeight="1" x14ac:dyDescent="0.25"/>
    <row r="125" spans="2:3" ht="21.75" customHeight="1" x14ac:dyDescent="0.25"/>
    <row r="126" spans="2:3" ht="21.75" customHeight="1" x14ac:dyDescent="0.25"/>
    <row r="127" spans="2:3" ht="21.75" customHeight="1" x14ac:dyDescent="0.25"/>
    <row r="128" spans="2:3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9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SEPTIEMBRE  2023</vt:lpstr>
      <vt:lpstr>'EJECUCION SEPTIEMBRE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2023-10-04T14:51:51Z</cp:lastPrinted>
  <dcterms:created xsi:type="dcterms:W3CDTF">2020-09-10T14:28:05Z</dcterms:created>
  <dcterms:modified xsi:type="dcterms:W3CDTF">2023-10-04T14:52:20Z</dcterms:modified>
</cp:coreProperties>
</file>