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2\5. MAYO 2022\"/>
    </mc:Choice>
  </mc:AlternateContent>
  <xr:revisionPtr revIDLastSave="0" documentId="8_{F5A018BB-552A-4BC5-8B33-41F9D6C82372}" xr6:coauthVersionLast="47" xr6:coauthVersionMax="47" xr10:uidLastSave="{00000000-0000-0000-0000-000000000000}"/>
  <bookViews>
    <workbookView xWindow="-120" yWindow="-120" windowWidth="29040" windowHeight="15840" activeTab="1" xr2:uid="{8E46C6EE-7BE6-4CEA-876F-79DD5A14B03F}"/>
  </bookViews>
  <sheets>
    <sheet name="CUENTAS X PAGAR MAYO 2022" sheetId="45" r:id="rId1"/>
    <sheet name="INGRESOS Y EGRESOS MAYO  " sheetId="46" r:id="rId2"/>
    <sheet name="Inventario almacen Abril-junio" sheetId="47" r:id="rId3"/>
    <sheet name="ESTADO DE SITUACION MAYO 2022" sheetId="48" r:id="rId4"/>
  </sheets>
  <externalReferences>
    <externalReference r:id="rId5"/>
  </externalReferences>
  <definedNames>
    <definedName name="_xlnm._FilterDatabase" localSheetId="1" hidden="1">'INGRESOS Y EGRESOS MAYO  '!$F$14:$H$86</definedName>
    <definedName name="_xlnm._FilterDatabase" localSheetId="2" hidden="1">'Inventario almacen Abril-junio'!$A$12:$M$413</definedName>
    <definedName name="_xlnm.Print_Area" localSheetId="0">'CUENTAS X PAGAR MAYO 2022'!$C$1:$S$29</definedName>
    <definedName name="_xlnm.Print_Area" localSheetId="3">'ESTADO DE SITUACION MAYO 2022'!$A$1:$G$66</definedName>
    <definedName name="_xlnm.Print_Area" localSheetId="1">'INGRESOS Y EGRESOS MAYO  '!$B$1:$H$97</definedName>
    <definedName name="_xlnm.Print_Area" localSheetId="2">'Inventario almacen Abril-junio'!$A$1:$M$423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48" l="1"/>
  <c r="E44" i="48"/>
  <c r="E45" i="48" s="1"/>
  <c r="E33" i="48"/>
  <c r="D29" i="48"/>
  <c r="E30" i="48" s="1"/>
  <c r="E36" i="48"/>
  <c r="E21" i="48"/>
  <c r="E37" i="48" s="1"/>
  <c r="E18" i="48"/>
  <c r="E48" i="48" l="1"/>
  <c r="E49" i="48" s="1"/>
  <c r="E50" i="48" s="1"/>
  <c r="M412" i="47" l="1"/>
  <c r="J412" i="47"/>
  <c r="G412" i="47"/>
  <c r="M411" i="47"/>
  <c r="J411" i="47"/>
  <c r="G411" i="47"/>
  <c r="M410" i="47"/>
  <c r="J410" i="47"/>
  <c r="G410" i="47"/>
  <c r="M409" i="47"/>
  <c r="J409" i="47"/>
  <c r="G409" i="47"/>
  <c r="M408" i="47"/>
  <c r="J408" i="47"/>
  <c r="G408" i="47"/>
  <c r="M407" i="47"/>
  <c r="J407" i="47"/>
  <c r="G407" i="47"/>
  <c r="M406" i="47"/>
  <c r="J406" i="47"/>
  <c r="G406" i="47"/>
  <c r="M405" i="47"/>
  <c r="J405" i="47"/>
  <c r="G405" i="47"/>
  <c r="M404" i="47"/>
  <c r="J404" i="47"/>
  <c r="G404" i="47"/>
  <c r="M403" i="47"/>
  <c r="J403" i="47"/>
  <c r="G403" i="47"/>
  <c r="M402" i="47"/>
  <c r="J402" i="47"/>
  <c r="G402" i="47"/>
  <c r="M401" i="47"/>
  <c r="J401" i="47"/>
  <c r="G401" i="47"/>
  <c r="M400" i="47"/>
  <c r="J400" i="47"/>
  <c r="G400" i="47"/>
  <c r="M399" i="47"/>
  <c r="J399" i="47"/>
  <c r="G399" i="47"/>
  <c r="M398" i="47"/>
  <c r="J398" i="47"/>
  <c r="G398" i="47"/>
  <c r="M397" i="47"/>
  <c r="J397" i="47"/>
  <c r="G397" i="47"/>
  <c r="M396" i="47"/>
  <c r="J396" i="47"/>
  <c r="G396" i="47"/>
  <c r="M395" i="47"/>
  <c r="J395" i="47"/>
  <c r="G395" i="47"/>
  <c r="M394" i="47"/>
  <c r="J394" i="47"/>
  <c r="G394" i="47"/>
  <c r="M393" i="47"/>
  <c r="J393" i="47"/>
  <c r="G393" i="47"/>
  <c r="M392" i="47"/>
  <c r="J392" i="47"/>
  <c r="G392" i="47"/>
  <c r="M391" i="47"/>
  <c r="J391" i="47"/>
  <c r="G391" i="47"/>
  <c r="M390" i="47"/>
  <c r="J390" i="47"/>
  <c r="G390" i="47"/>
  <c r="M389" i="47"/>
  <c r="J389" i="47"/>
  <c r="G389" i="47"/>
  <c r="M388" i="47"/>
  <c r="J388" i="47"/>
  <c r="G388" i="47"/>
  <c r="M387" i="47"/>
  <c r="J387" i="47"/>
  <c r="G387" i="47"/>
  <c r="M386" i="47"/>
  <c r="J386" i="47"/>
  <c r="G386" i="47"/>
  <c r="M385" i="47"/>
  <c r="J385" i="47"/>
  <c r="G385" i="47"/>
  <c r="M384" i="47"/>
  <c r="J384" i="47"/>
  <c r="G384" i="47"/>
  <c r="M383" i="47"/>
  <c r="J383" i="47"/>
  <c r="G383" i="47"/>
  <c r="M382" i="47"/>
  <c r="J382" i="47"/>
  <c r="G382" i="47"/>
  <c r="M381" i="47"/>
  <c r="J381" i="47"/>
  <c r="G381" i="47"/>
  <c r="M380" i="47"/>
  <c r="J380" i="47"/>
  <c r="G380" i="47"/>
  <c r="M379" i="47"/>
  <c r="J379" i="47"/>
  <c r="G379" i="47"/>
  <c r="M378" i="47"/>
  <c r="J378" i="47"/>
  <c r="G378" i="47"/>
  <c r="M377" i="47"/>
  <c r="J377" i="47"/>
  <c r="G377" i="47"/>
  <c r="M376" i="47"/>
  <c r="J376" i="47"/>
  <c r="G376" i="47"/>
  <c r="M375" i="47"/>
  <c r="J375" i="47"/>
  <c r="G375" i="47"/>
  <c r="M374" i="47"/>
  <c r="J374" i="47"/>
  <c r="G374" i="47"/>
  <c r="M373" i="47"/>
  <c r="J373" i="47"/>
  <c r="G373" i="47"/>
  <c r="M372" i="47"/>
  <c r="J372" i="47"/>
  <c r="G372" i="47"/>
  <c r="M371" i="47"/>
  <c r="J371" i="47"/>
  <c r="G371" i="47"/>
  <c r="M370" i="47"/>
  <c r="J370" i="47"/>
  <c r="G370" i="47"/>
  <c r="M369" i="47"/>
  <c r="J369" i="47"/>
  <c r="G369" i="47"/>
  <c r="M368" i="47"/>
  <c r="J368" i="47"/>
  <c r="G368" i="47"/>
  <c r="M367" i="47"/>
  <c r="J367" i="47"/>
  <c r="G367" i="47"/>
  <c r="M366" i="47"/>
  <c r="J366" i="47"/>
  <c r="G366" i="47"/>
  <c r="M365" i="47"/>
  <c r="J365" i="47"/>
  <c r="G365" i="47"/>
  <c r="M364" i="47"/>
  <c r="J364" i="47"/>
  <c r="G364" i="47"/>
  <c r="M363" i="47"/>
  <c r="J363" i="47"/>
  <c r="G363" i="47"/>
  <c r="M362" i="47"/>
  <c r="J362" i="47"/>
  <c r="G362" i="47"/>
  <c r="M361" i="47"/>
  <c r="J361" i="47"/>
  <c r="G361" i="47"/>
  <c r="M360" i="47"/>
  <c r="J360" i="47"/>
  <c r="G360" i="47"/>
  <c r="M359" i="47"/>
  <c r="J359" i="47"/>
  <c r="G359" i="47"/>
  <c r="M358" i="47"/>
  <c r="J358" i="47"/>
  <c r="G358" i="47"/>
  <c r="M357" i="47"/>
  <c r="J357" i="47"/>
  <c r="G357" i="47"/>
  <c r="M356" i="47"/>
  <c r="J356" i="47"/>
  <c r="G356" i="47"/>
  <c r="M355" i="47"/>
  <c r="J355" i="47"/>
  <c r="G355" i="47"/>
  <c r="M354" i="47"/>
  <c r="J354" i="47"/>
  <c r="G354" i="47"/>
  <c r="M353" i="47"/>
  <c r="J353" i="47"/>
  <c r="G353" i="47"/>
  <c r="M352" i="47"/>
  <c r="J352" i="47"/>
  <c r="G352" i="47"/>
  <c r="M351" i="47"/>
  <c r="J351" i="47"/>
  <c r="G351" i="47"/>
  <c r="M350" i="47"/>
  <c r="J350" i="47"/>
  <c r="G350" i="47"/>
  <c r="M349" i="47"/>
  <c r="J349" i="47"/>
  <c r="G349" i="47"/>
  <c r="M348" i="47"/>
  <c r="J348" i="47"/>
  <c r="G348" i="47"/>
  <c r="M347" i="47"/>
  <c r="J347" i="47"/>
  <c r="G347" i="47"/>
  <c r="M346" i="47"/>
  <c r="J346" i="47"/>
  <c r="G346" i="47"/>
  <c r="M345" i="47"/>
  <c r="J345" i="47"/>
  <c r="G345" i="47"/>
  <c r="M344" i="47"/>
  <c r="J344" i="47"/>
  <c r="G344" i="47"/>
  <c r="M343" i="47"/>
  <c r="J343" i="47"/>
  <c r="G343" i="47"/>
  <c r="M342" i="47"/>
  <c r="J342" i="47"/>
  <c r="G342" i="47"/>
  <c r="M341" i="47"/>
  <c r="J341" i="47"/>
  <c r="G341" i="47"/>
  <c r="M340" i="47"/>
  <c r="J340" i="47"/>
  <c r="G340" i="47"/>
  <c r="M339" i="47"/>
  <c r="J339" i="47"/>
  <c r="G339" i="47"/>
  <c r="M338" i="47"/>
  <c r="J338" i="47"/>
  <c r="G338" i="47"/>
  <c r="M337" i="47"/>
  <c r="J337" i="47"/>
  <c r="G337" i="47"/>
  <c r="M336" i="47"/>
  <c r="J336" i="47"/>
  <c r="G336" i="47"/>
  <c r="M335" i="47"/>
  <c r="J335" i="47"/>
  <c r="G335" i="47"/>
  <c r="M334" i="47"/>
  <c r="J334" i="47"/>
  <c r="G334" i="47"/>
  <c r="M333" i="47"/>
  <c r="J333" i="47"/>
  <c r="G333" i="47"/>
  <c r="M332" i="47"/>
  <c r="J332" i="47"/>
  <c r="G332" i="47"/>
  <c r="M331" i="47"/>
  <c r="J331" i="47"/>
  <c r="G331" i="47"/>
  <c r="M330" i="47"/>
  <c r="J330" i="47"/>
  <c r="G330" i="47"/>
  <c r="M329" i="47"/>
  <c r="J329" i="47"/>
  <c r="G329" i="47"/>
  <c r="M328" i="47"/>
  <c r="J328" i="47"/>
  <c r="G328" i="47"/>
  <c r="M327" i="47"/>
  <c r="J327" i="47"/>
  <c r="G327" i="47"/>
  <c r="M326" i="47"/>
  <c r="J326" i="47"/>
  <c r="G326" i="47"/>
  <c r="M325" i="47"/>
  <c r="J325" i="47"/>
  <c r="G325" i="47"/>
  <c r="M324" i="47"/>
  <c r="J324" i="47"/>
  <c r="G324" i="47"/>
  <c r="M323" i="47"/>
  <c r="J323" i="47"/>
  <c r="G323" i="47"/>
  <c r="M322" i="47"/>
  <c r="J322" i="47"/>
  <c r="G322" i="47"/>
  <c r="M321" i="47"/>
  <c r="J321" i="47"/>
  <c r="G321" i="47"/>
  <c r="M320" i="47"/>
  <c r="J320" i="47"/>
  <c r="G320" i="47"/>
  <c r="M319" i="47"/>
  <c r="J319" i="47"/>
  <c r="G319" i="47"/>
  <c r="M318" i="47"/>
  <c r="J318" i="47"/>
  <c r="G318" i="47"/>
  <c r="M317" i="47"/>
  <c r="J317" i="47"/>
  <c r="G317" i="47"/>
  <c r="M316" i="47"/>
  <c r="J316" i="47"/>
  <c r="G316" i="47"/>
  <c r="M315" i="47"/>
  <c r="J315" i="47"/>
  <c r="G315" i="47"/>
  <c r="M314" i="47"/>
  <c r="J314" i="47"/>
  <c r="G314" i="47"/>
  <c r="M313" i="47"/>
  <c r="J313" i="47"/>
  <c r="G313" i="47"/>
  <c r="M312" i="47"/>
  <c r="J312" i="47"/>
  <c r="G312" i="47"/>
  <c r="M311" i="47"/>
  <c r="J311" i="47"/>
  <c r="G311" i="47"/>
  <c r="M310" i="47"/>
  <c r="J310" i="47"/>
  <c r="G310" i="47"/>
  <c r="M309" i="47"/>
  <c r="J309" i="47"/>
  <c r="G309" i="47"/>
  <c r="M308" i="47"/>
  <c r="J308" i="47"/>
  <c r="G308" i="47"/>
  <c r="M307" i="47"/>
  <c r="J307" i="47"/>
  <c r="G307" i="47"/>
  <c r="M306" i="47"/>
  <c r="J306" i="47"/>
  <c r="G306" i="47"/>
  <c r="M305" i="47"/>
  <c r="J305" i="47"/>
  <c r="G305" i="47"/>
  <c r="M304" i="47"/>
  <c r="J304" i="47"/>
  <c r="G304" i="47"/>
  <c r="M303" i="47"/>
  <c r="J303" i="47"/>
  <c r="G303" i="47"/>
  <c r="M302" i="47"/>
  <c r="J302" i="47"/>
  <c r="G302" i="47"/>
  <c r="M301" i="47"/>
  <c r="J301" i="47"/>
  <c r="G301" i="47"/>
  <c r="M300" i="47"/>
  <c r="J300" i="47"/>
  <c r="G300" i="47"/>
  <c r="M299" i="47"/>
  <c r="J299" i="47"/>
  <c r="G299" i="47"/>
  <c r="M298" i="47"/>
  <c r="J298" i="47"/>
  <c r="G298" i="47"/>
  <c r="M297" i="47"/>
  <c r="J297" i="47"/>
  <c r="G297" i="47"/>
  <c r="M296" i="47"/>
  <c r="J296" i="47"/>
  <c r="G296" i="47"/>
  <c r="M295" i="47"/>
  <c r="J295" i="47"/>
  <c r="G295" i="47"/>
  <c r="M294" i="47"/>
  <c r="J294" i="47"/>
  <c r="G294" i="47"/>
  <c r="M293" i="47"/>
  <c r="J293" i="47"/>
  <c r="G293" i="47"/>
  <c r="M292" i="47"/>
  <c r="J292" i="47"/>
  <c r="G292" i="47"/>
  <c r="M291" i="47"/>
  <c r="J291" i="47"/>
  <c r="G291" i="47"/>
  <c r="M290" i="47"/>
  <c r="J290" i="47"/>
  <c r="G290" i="47"/>
  <c r="M289" i="47"/>
  <c r="J289" i="47"/>
  <c r="G289" i="47"/>
  <c r="M288" i="47"/>
  <c r="J288" i="47"/>
  <c r="G288" i="47"/>
  <c r="M287" i="47"/>
  <c r="J287" i="47"/>
  <c r="G287" i="47"/>
  <c r="M286" i="47"/>
  <c r="J286" i="47"/>
  <c r="G286" i="47"/>
  <c r="M285" i="47"/>
  <c r="J285" i="47"/>
  <c r="G285" i="47"/>
  <c r="M284" i="47"/>
  <c r="J284" i="47"/>
  <c r="G284" i="47"/>
  <c r="M283" i="47"/>
  <c r="J283" i="47"/>
  <c r="G283" i="47"/>
  <c r="M282" i="47"/>
  <c r="J282" i="47"/>
  <c r="G282" i="47"/>
  <c r="M281" i="47"/>
  <c r="J281" i="47"/>
  <c r="G281" i="47"/>
  <c r="M280" i="47"/>
  <c r="J280" i="47"/>
  <c r="G280" i="47"/>
  <c r="M279" i="47"/>
  <c r="J279" i="47"/>
  <c r="G279" i="47"/>
  <c r="M278" i="47"/>
  <c r="J278" i="47"/>
  <c r="G278" i="47"/>
  <c r="M277" i="47"/>
  <c r="J277" i="47"/>
  <c r="G277" i="47"/>
  <c r="M276" i="47"/>
  <c r="J276" i="47"/>
  <c r="G276" i="47"/>
  <c r="M275" i="47"/>
  <c r="J275" i="47"/>
  <c r="G275" i="47"/>
  <c r="M274" i="47"/>
  <c r="J274" i="47"/>
  <c r="G274" i="47"/>
  <c r="M273" i="47"/>
  <c r="J273" i="47"/>
  <c r="G273" i="47"/>
  <c r="M272" i="47"/>
  <c r="J272" i="47"/>
  <c r="G272" i="47"/>
  <c r="M271" i="47"/>
  <c r="J271" i="47"/>
  <c r="G271" i="47"/>
  <c r="M270" i="47"/>
  <c r="J270" i="47"/>
  <c r="G270" i="47"/>
  <c r="M269" i="47"/>
  <c r="J269" i="47"/>
  <c r="G269" i="47"/>
  <c r="M268" i="47"/>
  <c r="J268" i="47"/>
  <c r="G268" i="47"/>
  <c r="M267" i="47"/>
  <c r="J267" i="47"/>
  <c r="G267" i="47"/>
  <c r="M266" i="47"/>
  <c r="J266" i="47"/>
  <c r="G266" i="47"/>
  <c r="M265" i="47"/>
  <c r="J265" i="47"/>
  <c r="G265" i="47"/>
  <c r="M264" i="47"/>
  <c r="J264" i="47"/>
  <c r="G264" i="47"/>
  <c r="M263" i="47"/>
  <c r="J263" i="47"/>
  <c r="G263" i="47"/>
  <c r="M262" i="47"/>
  <c r="J262" i="47"/>
  <c r="G262" i="47"/>
  <c r="M261" i="47"/>
  <c r="J261" i="47"/>
  <c r="G261" i="47"/>
  <c r="M260" i="47"/>
  <c r="J260" i="47"/>
  <c r="G260" i="47"/>
  <c r="M259" i="47"/>
  <c r="J259" i="47"/>
  <c r="G259" i="47"/>
  <c r="M258" i="47"/>
  <c r="J258" i="47"/>
  <c r="G258" i="47"/>
  <c r="M257" i="47"/>
  <c r="J257" i="47"/>
  <c r="G257" i="47"/>
  <c r="M256" i="47"/>
  <c r="J256" i="47"/>
  <c r="G256" i="47"/>
  <c r="M255" i="47"/>
  <c r="J255" i="47"/>
  <c r="G255" i="47"/>
  <c r="M254" i="47"/>
  <c r="J254" i="47"/>
  <c r="G254" i="47"/>
  <c r="M253" i="47"/>
  <c r="J253" i="47"/>
  <c r="G253" i="47"/>
  <c r="M252" i="47"/>
  <c r="J252" i="47"/>
  <c r="G252" i="47"/>
  <c r="M251" i="47"/>
  <c r="J251" i="47"/>
  <c r="G251" i="47"/>
  <c r="M250" i="47"/>
  <c r="J250" i="47"/>
  <c r="G250" i="47"/>
  <c r="M249" i="47"/>
  <c r="J249" i="47"/>
  <c r="G249" i="47"/>
  <c r="M248" i="47"/>
  <c r="J248" i="47"/>
  <c r="G248" i="47"/>
  <c r="M247" i="47"/>
  <c r="J247" i="47"/>
  <c r="G247" i="47"/>
  <c r="M246" i="47"/>
  <c r="J246" i="47"/>
  <c r="G246" i="47"/>
  <c r="M245" i="47"/>
  <c r="J245" i="47"/>
  <c r="G245" i="47"/>
  <c r="M244" i="47"/>
  <c r="J244" i="47"/>
  <c r="G244" i="47"/>
  <c r="M243" i="47"/>
  <c r="J243" i="47"/>
  <c r="G243" i="47"/>
  <c r="M242" i="47"/>
  <c r="J242" i="47"/>
  <c r="G242" i="47"/>
  <c r="M241" i="47"/>
  <c r="J241" i="47"/>
  <c r="G241" i="47"/>
  <c r="M240" i="47"/>
  <c r="J240" i="47"/>
  <c r="G240" i="47"/>
  <c r="M239" i="47"/>
  <c r="J239" i="47"/>
  <c r="G239" i="47"/>
  <c r="M238" i="47"/>
  <c r="J238" i="47"/>
  <c r="G238" i="47"/>
  <c r="M237" i="47"/>
  <c r="J237" i="47"/>
  <c r="G237" i="47"/>
  <c r="M236" i="47"/>
  <c r="J236" i="47"/>
  <c r="G236" i="47"/>
  <c r="M235" i="47"/>
  <c r="J235" i="47"/>
  <c r="G235" i="47"/>
  <c r="M234" i="47"/>
  <c r="J234" i="47"/>
  <c r="G234" i="47"/>
  <c r="M233" i="47"/>
  <c r="J233" i="47"/>
  <c r="G233" i="47"/>
  <c r="M232" i="47"/>
  <c r="J232" i="47"/>
  <c r="G232" i="47"/>
  <c r="M231" i="47"/>
  <c r="J231" i="47"/>
  <c r="G231" i="47"/>
  <c r="M230" i="47"/>
  <c r="J230" i="47"/>
  <c r="G230" i="47"/>
  <c r="M229" i="47"/>
  <c r="J229" i="47"/>
  <c r="G229" i="47"/>
  <c r="M228" i="47"/>
  <c r="J228" i="47"/>
  <c r="G228" i="47"/>
  <c r="M227" i="47"/>
  <c r="J227" i="47"/>
  <c r="G227" i="47"/>
  <c r="M226" i="47"/>
  <c r="J226" i="47"/>
  <c r="G226" i="47"/>
  <c r="M225" i="47"/>
  <c r="J225" i="47"/>
  <c r="G225" i="47"/>
  <c r="M224" i="47"/>
  <c r="J224" i="47"/>
  <c r="G224" i="47"/>
  <c r="M223" i="47"/>
  <c r="J223" i="47"/>
  <c r="G223" i="47"/>
  <c r="M222" i="47"/>
  <c r="J222" i="47"/>
  <c r="G222" i="47"/>
  <c r="M221" i="47"/>
  <c r="J221" i="47"/>
  <c r="G221" i="47"/>
  <c r="M220" i="47"/>
  <c r="J220" i="47"/>
  <c r="G220" i="47"/>
  <c r="M219" i="47"/>
  <c r="J219" i="47"/>
  <c r="G219" i="47"/>
  <c r="M218" i="47"/>
  <c r="J218" i="47"/>
  <c r="G218" i="47"/>
  <c r="M217" i="47"/>
  <c r="J217" i="47"/>
  <c r="G217" i="47"/>
  <c r="M216" i="47"/>
  <c r="J216" i="47"/>
  <c r="G216" i="47"/>
  <c r="M215" i="47"/>
  <c r="J215" i="47"/>
  <c r="G215" i="47"/>
  <c r="M214" i="47"/>
  <c r="J214" i="47"/>
  <c r="G214" i="47"/>
  <c r="M213" i="47"/>
  <c r="J213" i="47"/>
  <c r="G213" i="47"/>
  <c r="M212" i="47"/>
  <c r="J212" i="47"/>
  <c r="G212" i="47"/>
  <c r="M211" i="47"/>
  <c r="J211" i="47"/>
  <c r="G211" i="47"/>
  <c r="M210" i="47"/>
  <c r="J210" i="47"/>
  <c r="G210" i="47"/>
  <c r="M209" i="47"/>
  <c r="J209" i="47"/>
  <c r="G209" i="47"/>
  <c r="M208" i="47"/>
  <c r="J208" i="47"/>
  <c r="G208" i="47"/>
  <c r="M207" i="47"/>
  <c r="J207" i="47"/>
  <c r="G207" i="47"/>
  <c r="M206" i="47"/>
  <c r="J206" i="47"/>
  <c r="G206" i="47"/>
  <c r="M205" i="47"/>
  <c r="J205" i="47"/>
  <c r="G205" i="47"/>
  <c r="M204" i="47"/>
  <c r="J204" i="47"/>
  <c r="G204" i="47"/>
  <c r="M203" i="47"/>
  <c r="J203" i="47"/>
  <c r="G203" i="47"/>
  <c r="M202" i="47"/>
  <c r="J202" i="47"/>
  <c r="G202" i="47"/>
  <c r="M201" i="47"/>
  <c r="J201" i="47"/>
  <c r="G201" i="47"/>
  <c r="M200" i="47"/>
  <c r="J200" i="47"/>
  <c r="G200" i="47"/>
  <c r="M199" i="47"/>
  <c r="J199" i="47"/>
  <c r="G199" i="47"/>
  <c r="M198" i="47"/>
  <c r="J198" i="47"/>
  <c r="G198" i="47"/>
  <c r="M197" i="47"/>
  <c r="J197" i="47"/>
  <c r="G197" i="47"/>
  <c r="M196" i="47"/>
  <c r="J196" i="47"/>
  <c r="G196" i="47"/>
  <c r="M195" i="47"/>
  <c r="J195" i="47"/>
  <c r="G195" i="47"/>
  <c r="M194" i="47"/>
  <c r="J194" i="47"/>
  <c r="G194" i="47"/>
  <c r="M193" i="47"/>
  <c r="J193" i="47"/>
  <c r="G193" i="47"/>
  <c r="M192" i="47"/>
  <c r="J192" i="47"/>
  <c r="G192" i="47"/>
  <c r="M191" i="47"/>
  <c r="J191" i="47"/>
  <c r="G191" i="47"/>
  <c r="M190" i="47"/>
  <c r="J190" i="47"/>
  <c r="G190" i="47"/>
  <c r="M189" i="47"/>
  <c r="J189" i="47"/>
  <c r="G189" i="47"/>
  <c r="M188" i="47"/>
  <c r="J188" i="47"/>
  <c r="G188" i="47"/>
  <c r="M187" i="47"/>
  <c r="J187" i="47"/>
  <c r="G187" i="47"/>
  <c r="M186" i="47"/>
  <c r="J186" i="47"/>
  <c r="G186" i="47"/>
  <c r="M185" i="47"/>
  <c r="J185" i="47"/>
  <c r="G185" i="47"/>
  <c r="M184" i="47"/>
  <c r="J184" i="47"/>
  <c r="G184" i="47"/>
  <c r="M183" i="47"/>
  <c r="J183" i="47"/>
  <c r="G183" i="47"/>
  <c r="M182" i="47"/>
  <c r="J182" i="47"/>
  <c r="G182" i="47"/>
  <c r="M181" i="47"/>
  <c r="J181" i="47"/>
  <c r="G181" i="47"/>
  <c r="M180" i="47"/>
  <c r="J180" i="47"/>
  <c r="G180" i="47"/>
  <c r="M179" i="47"/>
  <c r="J179" i="47"/>
  <c r="G179" i="47"/>
  <c r="M178" i="47"/>
  <c r="J178" i="47"/>
  <c r="G178" i="47"/>
  <c r="M177" i="47"/>
  <c r="J177" i="47"/>
  <c r="G177" i="47"/>
  <c r="M176" i="47"/>
  <c r="J176" i="47"/>
  <c r="G176" i="47"/>
  <c r="M175" i="47"/>
  <c r="J175" i="47"/>
  <c r="G175" i="47"/>
  <c r="M174" i="47"/>
  <c r="J174" i="47"/>
  <c r="G174" i="47"/>
  <c r="M173" i="47"/>
  <c r="J173" i="47"/>
  <c r="G173" i="47"/>
  <c r="M172" i="47"/>
  <c r="J172" i="47"/>
  <c r="G172" i="47"/>
  <c r="M171" i="47"/>
  <c r="J171" i="47"/>
  <c r="G171" i="47"/>
  <c r="M170" i="47"/>
  <c r="J170" i="47"/>
  <c r="G170" i="47"/>
  <c r="M169" i="47"/>
  <c r="J169" i="47"/>
  <c r="G169" i="47"/>
  <c r="M168" i="47"/>
  <c r="J168" i="47"/>
  <c r="G168" i="47"/>
  <c r="M167" i="47"/>
  <c r="J167" i="47"/>
  <c r="G167" i="47"/>
  <c r="M166" i="47"/>
  <c r="J166" i="47"/>
  <c r="G166" i="47"/>
  <c r="M165" i="47"/>
  <c r="J165" i="47"/>
  <c r="G165" i="47"/>
  <c r="M164" i="47"/>
  <c r="J164" i="47"/>
  <c r="G164" i="47"/>
  <c r="M163" i="47"/>
  <c r="J163" i="47"/>
  <c r="G163" i="47"/>
  <c r="M162" i="47"/>
  <c r="J162" i="47"/>
  <c r="G162" i="47"/>
  <c r="M161" i="47"/>
  <c r="J161" i="47"/>
  <c r="G161" i="47"/>
  <c r="M160" i="47"/>
  <c r="J160" i="47"/>
  <c r="G160" i="47"/>
  <c r="M159" i="47"/>
  <c r="J159" i="47"/>
  <c r="G159" i="47"/>
  <c r="M158" i="47"/>
  <c r="J158" i="47"/>
  <c r="G158" i="47"/>
  <c r="M157" i="47"/>
  <c r="J157" i="47"/>
  <c r="G157" i="47"/>
  <c r="M156" i="47"/>
  <c r="J156" i="47"/>
  <c r="G156" i="47"/>
  <c r="M155" i="47"/>
  <c r="J155" i="47"/>
  <c r="G155" i="47"/>
  <c r="M154" i="47"/>
  <c r="J154" i="47"/>
  <c r="G154" i="47"/>
  <c r="M153" i="47"/>
  <c r="J153" i="47"/>
  <c r="G153" i="47"/>
  <c r="M152" i="47"/>
  <c r="J152" i="47"/>
  <c r="G152" i="47"/>
  <c r="M151" i="47"/>
  <c r="J151" i="47"/>
  <c r="G151" i="47"/>
  <c r="M150" i="47"/>
  <c r="J150" i="47"/>
  <c r="G150" i="47"/>
  <c r="M149" i="47"/>
  <c r="J149" i="47"/>
  <c r="G149" i="47"/>
  <c r="M148" i="47"/>
  <c r="J148" i="47"/>
  <c r="G148" i="47"/>
  <c r="M147" i="47"/>
  <c r="J147" i="47"/>
  <c r="G147" i="47"/>
  <c r="M146" i="47"/>
  <c r="J146" i="47"/>
  <c r="G146" i="47"/>
  <c r="M145" i="47"/>
  <c r="J145" i="47"/>
  <c r="G145" i="47"/>
  <c r="M144" i="47"/>
  <c r="J144" i="47"/>
  <c r="G144" i="47"/>
  <c r="M143" i="47"/>
  <c r="J143" i="47"/>
  <c r="G143" i="47"/>
  <c r="M142" i="47"/>
  <c r="J142" i="47"/>
  <c r="G142" i="47"/>
  <c r="M141" i="47"/>
  <c r="J141" i="47"/>
  <c r="G141" i="47"/>
  <c r="M140" i="47"/>
  <c r="J140" i="47"/>
  <c r="G140" i="47"/>
  <c r="M139" i="47"/>
  <c r="J139" i="47"/>
  <c r="G139" i="47"/>
  <c r="M138" i="47"/>
  <c r="J138" i="47"/>
  <c r="G138" i="47"/>
  <c r="M137" i="47"/>
  <c r="J137" i="47"/>
  <c r="G137" i="47"/>
  <c r="M136" i="47"/>
  <c r="J136" i="47"/>
  <c r="G136" i="47"/>
  <c r="M135" i="47"/>
  <c r="J135" i="47"/>
  <c r="G135" i="47"/>
  <c r="M134" i="47"/>
  <c r="J134" i="47"/>
  <c r="G134" i="47"/>
  <c r="M133" i="47"/>
  <c r="J133" i="47"/>
  <c r="G133" i="47"/>
  <c r="M132" i="47"/>
  <c r="J132" i="47"/>
  <c r="G132" i="47"/>
  <c r="M131" i="47"/>
  <c r="J131" i="47"/>
  <c r="G131" i="47"/>
  <c r="M130" i="47"/>
  <c r="J130" i="47"/>
  <c r="G130" i="47"/>
  <c r="M129" i="47"/>
  <c r="J129" i="47"/>
  <c r="G129" i="47"/>
  <c r="M128" i="47"/>
  <c r="J128" i="47"/>
  <c r="G128" i="47"/>
  <c r="M127" i="47"/>
  <c r="J127" i="47"/>
  <c r="G127" i="47"/>
  <c r="M126" i="47"/>
  <c r="J126" i="47"/>
  <c r="G126" i="47"/>
  <c r="M125" i="47"/>
  <c r="J125" i="47"/>
  <c r="G125" i="47"/>
  <c r="M124" i="47"/>
  <c r="J124" i="47"/>
  <c r="G124" i="47"/>
  <c r="M123" i="47"/>
  <c r="J123" i="47"/>
  <c r="G123" i="47"/>
  <c r="M122" i="47"/>
  <c r="J122" i="47"/>
  <c r="G122" i="47"/>
  <c r="M121" i="47"/>
  <c r="J121" i="47"/>
  <c r="G121" i="47"/>
  <c r="M120" i="47"/>
  <c r="J120" i="47"/>
  <c r="G120" i="47"/>
  <c r="M119" i="47"/>
  <c r="J119" i="47"/>
  <c r="G119" i="47"/>
  <c r="M118" i="47"/>
  <c r="J118" i="47"/>
  <c r="G118" i="47"/>
  <c r="M117" i="47"/>
  <c r="J117" i="47"/>
  <c r="G117" i="47"/>
  <c r="M116" i="47"/>
  <c r="J116" i="47"/>
  <c r="G116" i="47"/>
  <c r="M115" i="47"/>
  <c r="J115" i="47"/>
  <c r="G115" i="47"/>
  <c r="M114" i="47"/>
  <c r="J114" i="47"/>
  <c r="G114" i="47"/>
  <c r="M113" i="47"/>
  <c r="J113" i="47"/>
  <c r="G113" i="47"/>
  <c r="M112" i="47"/>
  <c r="J112" i="47"/>
  <c r="G112" i="47"/>
  <c r="M111" i="47"/>
  <c r="J111" i="47"/>
  <c r="G111" i="47"/>
  <c r="M110" i="47"/>
  <c r="J110" i="47"/>
  <c r="G110" i="47"/>
  <c r="M109" i="47"/>
  <c r="J109" i="47"/>
  <c r="G109" i="47"/>
  <c r="M108" i="47"/>
  <c r="J108" i="47"/>
  <c r="G108" i="47"/>
  <c r="M107" i="47"/>
  <c r="J107" i="47"/>
  <c r="G107" i="47"/>
  <c r="M106" i="47"/>
  <c r="J106" i="47"/>
  <c r="G106" i="47"/>
  <c r="M105" i="47"/>
  <c r="J105" i="47"/>
  <c r="G105" i="47"/>
  <c r="M104" i="47"/>
  <c r="J104" i="47"/>
  <c r="G104" i="47"/>
  <c r="M103" i="47"/>
  <c r="J103" i="47"/>
  <c r="G103" i="47"/>
  <c r="M102" i="47"/>
  <c r="J102" i="47"/>
  <c r="G102" i="47"/>
  <c r="M101" i="47"/>
  <c r="J101" i="47"/>
  <c r="G101" i="47"/>
  <c r="M100" i="47"/>
  <c r="J100" i="47"/>
  <c r="G100" i="47"/>
  <c r="M99" i="47"/>
  <c r="J99" i="47"/>
  <c r="G99" i="47"/>
  <c r="M98" i="47"/>
  <c r="J98" i="47"/>
  <c r="G98" i="47"/>
  <c r="M97" i="47"/>
  <c r="J97" i="47"/>
  <c r="G97" i="47"/>
  <c r="M96" i="47"/>
  <c r="J96" i="47"/>
  <c r="G96" i="47"/>
  <c r="M95" i="47"/>
  <c r="J95" i="47"/>
  <c r="G95" i="47"/>
  <c r="M94" i="47"/>
  <c r="J94" i="47"/>
  <c r="G94" i="47"/>
  <c r="M93" i="47"/>
  <c r="J93" i="47"/>
  <c r="G93" i="47"/>
  <c r="M92" i="47"/>
  <c r="J92" i="47"/>
  <c r="G92" i="47"/>
  <c r="M91" i="47"/>
  <c r="J91" i="47"/>
  <c r="G91" i="47"/>
  <c r="M90" i="47"/>
  <c r="J90" i="47"/>
  <c r="G90" i="47"/>
  <c r="M89" i="47"/>
  <c r="J89" i="47"/>
  <c r="G89" i="47"/>
  <c r="M88" i="47"/>
  <c r="J88" i="47"/>
  <c r="G88" i="47"/>
  <c r="M87" i="47"/>
  <c r="J87" i="47"/>
  <c r="G87" i="47"/>
  <c r="M86" i="47"/>
  <c r="J86" i="47"/>
  <c r="G86" i="47"/>
  <c r="M85" i="47"/>
  <c r="J85" i="47"/>
  <c r="G85" i="47"/>
  <c r="M84" i="47"/>
  <c r="J84" i="47"/>
  <c r="G84" i="47"/>
  <c r="M83" i="47"/>
  <c r="J83" i="47"/>
  <c r="G83" i="47"/>
  <c r="M82" i="47"/>
  <c r="J82" i="47"/>
  <c r="G82" i="47"/>
  <c r="M81" i="47"/>
  <c r="J81" i="47"/>
  <c r="G81" i="47"/>
  <c r="M80" i="47"/>
  <c r="J80" i="47"/>
  <c r="G80" i="47"/>
  <c r="M79" i="47"/>
  <c r="J79" i="47"/>
  <c r="G79" i="47"/>
  <c r="M78" i="47"/>
  <c r="J78" i="47"/>
  <c r="G78" i="47"/>
  <c r="M77" i="47"/>
  <c r="J77" i="47"/>
  <c r="G77" i="47"/>
  <c r="M76" i="47"/>
  <c r="J76" i="47"/>
  <c r="G76" i="47"/>
  <c r="M75" i="47"/>
  <c r="J75" i="47"/>
  <c r="G75" i="47"/>
  <c r="M74" i="47"/>
  <c r="J74" i="47"/>
  <c r="G74" i="47"/>
  <c r="M73" i="47"/>
  <c r="J73" i="47"/>
  <c r="G73" i="47"/>
  <c r="M72" i="47"/>
  <c r="J72" i="47"/>
  <c r="G72" i="47"/>
  <c r="M71" i="47"/>
  <c r="J71" i="47"/>
  <c r="G71" i="47"/>
  <c r="M70" i="47"/>
  <c r="J70" i="47"/>
  <c r="G70" i="47"/>
  <c r="M69" i="47"/>
  <c r="J69" i="47"/>
  <c r="G69" i="47"/>
  <c r="M68" i="47"/>
  <c r="J68" i="47"/>
  <c r="G68" i="47"/>
  <c r="M67" i="47"/>
  <c r="J67" i="47"/>
  <c r="G67" i="47"/>
  <c r="M66" i="47"/>
  <c r="J66" i="47"/>
  <c r="G66" i="47"/>
  <c r="M65" i="47"/>
  <c r="J65" i="47"/>
  <c r="G65" i="47"/>
  <c r="M64" i="47"/>
  <c r="J64" i="47"/>
  <c r="G64" i="47"/>
  <c r="M63" i="47"/>
  <c r="J63" i="47"/>
  <c r="G63" i="47"/>
  <c r="M62" i="47"/>
  <c r="J62" i="47"/>
  <c r="G62" i="47"/>
  <c r="M61" i="47"/>
  <c r="J61" i="47"/>
  <c r="G61" i="47"/>
  <c r="M60" i="47"/>
  <c r="J60" i="47"/>
  <c r="G60" i="47"/>
  <c r="M59" i="47"/>
  <c r="J59" i="47"/>
  <c r="G59" i="47"/>
  <c r="M58" i="47"/>
  <c r="J58" i="47"/>
  <c r="G58" i="47"/>
  <c r="M57" i="47"/>
  <c r="J57" i="47"/>
  <c r="G57" i="47"/>
  <c r="M56" i="47"/>
  <c r="J56" i="47"/>
  <c r="G56" i="47"/>
  <c r="M55" i="47"/>
  <c r="J55" i="47"/>
  <c r="G55" i="47"/>
  <c r="M54" i="47"/>
  <c r="J54" i="47"/>
  <c r="G54" i="47"/>
  <c r="M53" i="47"/>
  <c r="J53" i="47"/>
  <c r="G53" i="47"/>
  <c r="M52" i="47"/>
  <c r="J52" i="47"/>
  <c r="G52" i="47"/>
  <c r="M51" i="47"/>
  <c r="J51" i="47"/>
  <c r="G51" i="47"/>
  <c r="M50" i="47"/>
  <c r="J50" i="47"/>
  <c r="G50" i="47"/>
  <c r="M49" i="47"/>
  <c r="J49" i="47"/>
  <c r="G49" i="47"/>
  <c r="M48" i="47"/>
  <c r="J48" i="47"/>
  <c r="G48" i="47"/>
  <c r="M47" i="47"/>
  <c r="J47" i="47"/>
  <c r="G47" i="47"/>
  <c r="M46" i="47"/>
  <c r="J46" i="47"/>
  <c r="G46" i="47"/>
  <c r="M45" i="47"/>
  <c r="J45" i="47"/>
  <c r="G45" i="47"/>
  <c r="M44" i="47"/>
  <c r="J44" i="47"/>
  <c r="G44" i="47"/>
  <c r="M43" i="47"/>
  <c r="J43" i="47"/>
  <c r="G43" i="47"/>
  <c r="M42" i="47"/>
  <c r="J42" i="47"/>
  <c r="G42" i="47"/>
  <c r="M41" i="47"/>
  <c r="J41" i="47"/>
  <c r="G41" i="47"/>
  <c r="M40" i="47"/>
  <c r="J40" i="47"/>
  <c r="G40" i="47"/>
  <c r="M39" i="47"/>
  <c r="J39" i="47"/>
  <c r="G39" i="47"/>
  <c r="M38" i="47"/>
  <c r="J38" i="47"/>
  <c r="G38" i="47"/>
  <c r="M37" i="47"/>
  <c r="J37" i="47"/>
  <c r="G37" i="47"/>
  <c r="M36" i="47"/>
  <c r="J36" i="47"/>
  <c r="G36" i="47"/>
  <c r="M35" i="47"/>
  <c r="J35" i="47"/>
  <c r="G35" i="47"/>
  <c r="M34" i="47"/>
  <c r="J34" i="47"/>
  <c r="G34" i="47"/>
  <c r="M33" i="47"/>
  <c r="J33" i="47"/>
  <c r="G33" i="47"/>
  <c r="M32" i="47"/>
  <c r="J32" i="47"/>
  <c r="G32" i="47"/>
  <c r="M31" i="47"/>
  <c r="J31" i="47"/>
  <c r="G31" i="47"/>
  <c r="M30" i="47"/>
  <c r="J30" i="47"/>
  <c r="G30" i="47"/>
  <c r="M29" i="47"/>
  <c r="J29" i="47"/>
  <c r="G29" i="47"/>
  <c r="M28" i="47"/>
  <c r="J28" i="47"/>
  <c r="G28" i="47"/>
  <c r="M27" i="47"/>
  <c r="J27" i="47"/>
  <c r="G27" i="47"/>
  <c r="M26" i="47"/>
  <c r="J26" i="47"/>
  <c r="G26" i="47"/>
  <c r="M25" i="47"/>
  <c r="J25" i="47"/>
  <c r="G25" i="47"/>
  <c r="M24" i="47"/>
  <c r="J24" i="47"/>
  <c r="G24" i="47"/>
  <c r="M23" i="47"/>
  <c r="J23" i="47"/>
  <c r="G23" i="47"/>
  <c r="M22" i="47"/>
  <c r="J22" i="47"/>
  <c r="G22" i="47"/>
  <c r="M21" i="47"/>
  <c r="J21" i="47"/>
  <c r="G21" i="47"/>
  <c r="M20" i="47"/>
  <c r="J20" i="47"/>
  <c r="G20" i="47"/>
  <c r="M19" i="47"/>
  <c r="J19" i="47"/>
  <c r="G19" i="47"/>
  <c r="M18" i="47"/>
  <c r="J18" i="47"/>
  <c r="G18" i="47"/>
  <c r="M17" i="47"/>
  <c r="J17" i="47"/>
  <c r="G17" i="47"/>
  <c r="M16" i="47"/>
  <c r="J16" i="47"/>
  <c r="G16" i="47"/>
  <c r="M15" i="47"/>
  <c r="J15" i="47"/>
  <c r="G15" i="47"/>
  <c r="M14" i="47"/>
  <c r="J14" i="47"/>
  <c r="G14" i="47"/>
  <c r="M13" i="47"/>
  <c r="M413" i="47" s="1"/>
  <c r="J13" i="47"/>
  <c r="J413" i="47" s="1"/>
  <c r="G13" i="47"/>
  <c r="G413" i="47" s="1"/>
  <c r="G86" i="46" l="1"/>
  <c r="F86" i="46"/>
  <c r="H15" i="46"/>
  <c r="H86" i="46" s="1"/>
  <c r="H16" i="46" l="1"/>
  <c r="H17" i="46" s="1"/>
  <c r="H18" i="46" s="1"/>
  <c r="H19" i="46" s="1"/>
  <c r="H20" i="46" s="1"/>
  <c r="H21" i="46" s="1"/>
  <c r="H22" i="46" s="1"/>
  <c r="H23" i="46" s="1"/>
  <c r="H24" i="46" s="1"/>
  <c r="H25" i="46" s="1"/>
  <c r="H26" i="46" s="1"/>
  <c r="H27" i="46" s="1"/>
  <c r="H28" i="46" s="1"/>
  <c r="H29" i="46" s="1"/>
  <c r="H30" i="46" s="1"/>
  <c r="H31" i="46" s="1"/>
  <c r="H32" i="46" s="1"/>
  <c r="H33" i="46" s="1"/>
  <c r="H34" i="46" s="1"/>
  <c r="H35" i="46" s="1"/>
  <c r="H36" i="46" s="1"/>
  <c r="H37" i="46" s="1"/>
  <c r="H38" i="46" s="1"/>
  <c r="H39" i="46" s="1"/>
  <c r="H40" i="46" s="1"/>
  <c r="H41" i="46" s="1"/>
  <c r="H42" i="46" s="1"/>
  <c r="H43" i="46" s="1"/>
  <c r="H44" i="46" s="1"/>
  <c r="H45" i="46" s="1"/>
  <c r="H46" i="46" s="1"/>
  <c r="H47" i="46" s="1"/>
  <c r="H48" i="46" s="1"/>
  <c r="H49" i="46" s="1"/>
  <c r="H50" i="46" s="1"/>
  <c r="H51" i="46" s="1"/>
  <c r="H52" i="46" s="1"/>
  <c r="H53" i="46" s="1"/>
  <c r="H54" i="46" s="1"/>
  <c r="H55" i="46" s="1"/>
  <c r="H56" i="46" s="1"/>
  <c r="H57" i="46" s="1"/>
  <c r="H58" i="46" s="1"/>
  <c r="H59" i="46" s="1"/>
  <c r="H60" i="46" s="1"/>
  <c r="H61" i="46" s="1"/>
  <c r="H62" i="46" s="1"/>
  <c r="H63" i="46" s="1"/>
  <c r="H64" i="46" s="1"/>
  <c r="H65" i="46" s="1"/>
  <c r="H66" i="46" s="1"/>
  <c r="H67" i="46" s="1"/>
  <c r="H68" i="46" s="1"/>
  <c r="H69" i="46" s="1"/>
  <c r="H70" i="46" s="1"/>
  <c r="H71" i="46" s="1"/>
  <c r="H72" i="46" s="1"/>
  <c r="H73" i="46" s="1"/>
  <c r="H74" i="46" s="1"/>
  <c r="H75" i="46" s="1"/>
  <c r="H76" i="46" s="1"/>
  <c r="H77" i="46" s="1"/>
  <c r="H78" i="46" s="1"/>
  <c r="H79" i="46" s="1"/>
  <c r="H80" i="46" s="1"/>
  <c r="H81" i="46" s="1"/>
  <c r="H82" i="46" s="1"/>
  <c r="H83" i="46" s="1"/>
  <c r="H84" i="46" s="1"/>
  <c r="H85" i="46" s="1"/>
  <c r="R19" i="45" l="1"/>
  <c r="Q19" i="45"/>
  <c r="P19" i="45"/>
  <c r="O19" i="45"/>
  <c r="N19" i="45"/>
  <c r="S18" i="45"/>
  <c r="S17" i="45"/>
  <c r="S16" i="45"/>
  <c r="S15" i="45"/>
  <c r="S13" i="45"/>
  <c r="S12" i="45"/>
  <c r="M11" i="45"/>
  <c r="M12" i="45" s="1"/>
  <c r="S10" i="45"/>
  <c r="K10" i="45"/>
  <c r="K11" i="45" s="1"/>
  <c r="K12" i="45" s="1"/>
  <c r="N9" i="45"/>
  <c r="S9" i="45" s="1"/>
  <c r="S19" i="45" s="1"/>
  <c r="K14" i="45" l="1"/>
  <c r="K13" i="45"/>
  <c r="M14" i="45"/>
  <c r="M13" i="45"/>
  <c r="M15" i="45" l="1"/>
  <c r="M16" i="45"/>
  <c r="M17" i="45" s="1"/>
  <c r="M18" i="45" s="1"/>
  <c r="K16" i="45"/>
  <c r="K17" i="45" s="1"/>
  <c r="K18" i="45" s="1"/>
  <c r="K15" i="45"/>
</calcChain>
</file>

<file path=xl/sharedStrings.xml><?xml version="1.0" encoding="utf-8"?>
<sst xmlns="http://schemas.openxmlformats.org/spreadsheetml/2006/main" count="1471" uniqueCount="1051">
  <si>
    <t>PREPARADO POR</t>
  </si>
  <si>
    <t>Enc de Division de Contabilidad</t>
  </si>
  <si>
    <t>Consejo de Coordinación Zona Especial Desarrollo Fronterizo (CCDF)</t>
  </si>
  <si>
    <t>Relacion de Bienes de Consumo en Almacen</t>
  </si>
  <si>
    <t>FECHA ADQUISICION</t>
  </si>
  <si>
    <t>FECHA REGISTRO</t>
  </si>
  <si>
    <t>CODIGO INSTITUCIONAL</t>
  </si>
  <si>
    <t>DESCRIPCIÓN</t>
  </si>
  <si>
    <t>PRECIO UNITARIO</t>
  </si>
  <si>
    <t>VALORES RD$</t>
  </si>
  <si>
    <t>2.3.4.1.01</t>
  </si>
  <si>
    <t>0001</t>
  </si>
  <si>
    <t>ACETAMINOFEN 500 MG X 10 tab</t>
  </si>
  <si>
    <t>2.3.9.1.01</t>
  </si>
  <si>
    <t>0002</t>
  </si>
  <si>
    <t>ACIDO MURIATICO</t>
  </si>
  <si>
    <t>2.3.9.6.01</t>
  </si>
  <si>
    <t>2.3.1.1.01</t>
  </si>
  <si>
    <t>0004</t>
  </si>
  <si>
    <t>FARDO DE BOTELLAS DE AGUA</t>
  </si>
  <si>
    <t>0005</t>
  </si>
  <si>
    <t>AGUA PARA BATERIA</t>
  </si>
  <si>
    <t>0006</t>
  </si>
  <si>
    <t>2.3.7.2.05</t>
  </si>
  <si>
    <t>0007</t>
  </si>
  <si>
    <t xml:space="preserve">ALGICIDA </t>
  </si>
  <si>
    <t>0008</t>
  </si>
  <si>
    <t>AMBIENTADOR DE OFICINA</t>
  </si>
  <si>
    <t>0011</t>
  </si>
  <si>
    <t>AZUCAR  DE DIETA STEVIA</t>
  </si>
  <si>
    <t>0014</t>
  </si>
  <si>
    <t>0016</t>
  </si>
  <si>
    <t>2.3.9.5.01</t>
  </si>
  <si>
    <t>AZUCARERA DE PORCELANA</t>
  </si>
  <si>
    <t>0018</t>
  </si>
  <si>
    <t>2.3.9.2.01</t>
  </si>
  <si>
    <t>BANDEJA DE ESCRITORIO DE METAL</t>
  </si>
  <si>
    <t>0020</t>
  </si>
  <si>
    <t>BANDEJA EN ACERO INOXIDABLE 3X31</t>
  </si>
  <si>
    <t>0021</t>
  </si>
  <si>
    <t>BANDEJA EN ACERO INOXIDABLE 9X36</t>
  </si>
  <si>
    <t>0022</t>
  </si>
  <si>
    <t>BANDITAS GOMAS 18 WORKER 2 ONZ</t>
  </si>
  <si>
    <t>0023</t>
  </si>
  <si>
    <t>BATERIA AAA</t>
  </si>
  <si>
    <t>0024</t>
  </si>
  <si>
    <t>0027</t>
  </si>
  <si>
    <t>BORRADOR DE PIZARRA MAGICA</t>
  </si>
  <si>
    <t>BOTIQUIN PRIMERO AUXILIOS</t>
  </si>
  <si>
    <t>0030</t>
  </si>
  <si>
    <t>BRILLO VERDE PARA FREGAR</t>
  </si>
  <si>
    <t>0031</t>
  </si>
  <si>
    <t>0032</t>
  </si>
  <si>
    <t>CAFÉ POR LIBRA</t>
  </si>
  <si>
    <t>0034</t>
  </si>
  <si>
    <t>CARPETAS DE 3 ARGOLLAS DE 3"</t>
  </si>
  <si>
    <t>CARPETAS DE 3 ARGOLLAS DE 5"</t>
  </si>
  <si>
    <t>2.3.9.9.04</t>
  </si>
  <si>
    <t>0036</t>
  </si>
  <si>
    <t>0037</t>
  </si>
  <si>
    <t>CD (DISCO COMPACTO)</t>
  </si>
  <si>
    <t>0039</t>
  </si>
  <si>
    <t>CINTAS ADHESIVAS 2 X 080 MTS WALKER</t>
  </si>
  <si>
    <t>CINTAS ADHESIVAS 3/4 X 36 HIGHLAND INV</t>
  </si>
  <si>
    <t>CINTAS ADHESIVAS DOBLE CARA 1/2 X 75 3M</t>
  </si>
  <si>
    <t>0045</t>
  </si>
  <si>
    <t>0046</t>
  </si>
  <si>
    <t xml:space="preserve">CLIPS BILLETERO 41 MM 1 5/8 </t>
  </si>
  <si>
    <t xml:space="preserve">CLIPS BILLETERO 19 MM 3/4 TALBOT </t>
  </si>
  <si>
    <t xml:space="preserve">CLIPS BILLETERO 25 MM 1" 12/1 TALBOT </t>
  </si>
  <si>
    <t>0047</t>
  </si>
  <si>
    <t xml:space="preserve">CLIPS BILLETERO 51 MM 2¨ </t>
  </si>
  <si>
    <t>0048</t>
  </si>
  <si>
    <t>CLIPS GRANDE 50 MM 2 100/1</t>
  </si>
  <si>
    <t>0049</t>
  </si>
  <si>
    <t>CLORO</t>
  </si>
  <si>
    <t>0050</t>
  </si>
  <si>
    <t>0051</t>
  </si>
  <si>
    <t>COLADOR DE METAL MEDIANO</t>
  </si>
  <si>
    <t>0053</t>
  </si>
  <si>
    <t>COPA DE AGUA DE CRISTAL PEQUEÑA</t>
  </si>
  <si>
    <t>CORRECTOR LIQUIDO</t>
  </si>
  <si>
    <t>0055</t>
  </si>
  <si>
    <t>0056</t>
  </si>
  <si>
    <t xml:space="preserve">CREMORA </t>
  </si>
  <si>
    <t>0058</t>
  </si>
  <si>
    <t>CUCHARAS DE CAFÉ</t>
  </si>
  <si>
    <t>CUCHARAS DESECHABLES 25/1</t>
  </si>
  <si>
    <t>0063</t>
  </si>
  <si>
    <t>0064</t>
  </si>
  <si>
    <t>CURADERM UNGUENTO 5GR</t>
  </si>
  <si>
    <t>CURITAS AIDTEX X 100</t>
  </si>
  <si>
    <t>0067</t>
  </si>
  <si>
    <t>0068</t>
  </si>
  <si>
    <t>DESGRASANTE LIQUIDO</t>
  </si>
  <si>
    <t>0070</t>
  </si>
  <si>
    <t>0071</t>
  </si>
  <si>
    <t>DISPENSADOR JABON LIQUIDO 1000ML SUPLY DEPOT OV</t>
  </si>
  <si>
    <t>0073</t>
  </si>
  <si>
    <t>0074</t>
  </si>
  <si>
    <t>0075</t>
  </si>
  <si>
    <t>0079</t>
  </si>
  <si>
    <t>ESCOBILLON TIPO CEPILLO</t>
  </si>
  <si>
    <t>0082</t>
  </si>
  <si>
    <t>ESPONJA DE LAVAR PLATO AMARILLA</t>
  </si>
  <si>
    <t>EXPRIMIDOR DE LIMON DE METAL</t>
  </si>
  <si>
    <t>0086</t>
  </si>
  <si>
    <t>FOLDERS MANILA 8 1/2 X 11 OFI-FOLDERS</t>
  </si>
  <si>
    <t>FOLDERS MANILA 8 1/2 X 14</t>
  </si>
  <si>
    <t>FUNDA DE 30 GL</t>
  </si>
  <si>
    <t>0089</t>
  </si>
  <si>
    <t>FUNDA DE 5 GL</t>
  </si>
  <si>
    <t>0090</t>
  </si>
  <si>
    <t>FUNDA DE 55 GL</t>
  </si>
  <si>
    <t>GAFA DE SEGURIDAD POLICARB. RES TRANSP TRUPPER</t>
  </si>
  <si>
    <t>0093</t>
  </si>
  <si>
    <t>GASA ESTERIL 3x3 x 100 SOBRES</t>
  </si>
  <si>
    <t>0094</t>
  </si>
  <si>
    <t>0095</t>
  </si>
  <si>
    <t>AMBIENTADOR REPUESTO P/ ELECT. 2/1 GLADE</t>
  </si>
  <si>
    <t>0096</t>
  </si>
  <si>
    <t>GRAPA ESTANDAR 26/6</t>
  </si>
  <si>
    <t>GRAPADORA ESTANDAR</t>
  </si>
  <si>
    <t>0098</t>
  </si>
  <si>
    <t>2.3.3.1.01</t>
  </si>
  <si>
    <t>0101</t>
  </si>
  <si>
    <t>0102</t>
  </si>
  <si>
    <t>HOJA 8 1/2 X 11</t>
  </si>
  <si>
    <t>JABON  LAVAPLATO</t>
  </si>
  <si>
    <t>0106</t>
  </si>
  <si>
    <t>JABON DE CUABA</t>
  </si>
  <si>
    <t>2.3.6.3.04</t>
  </si>
  <si>
    <t>JABON LIQUIDO PARA MANOS</t>
  </si>
  <si>
    <t>0108</t>
  </si>
  <si>
    <t>0109</t>
  </si>
  <si>
    <t>JARRA DE AGUA DE CRISTAL GRANDE</t>
  </si>
  <si>
    <t>0110</t>
  </si>
  <si>
    <t>JARRA PLASTICA GRANDE</t>
  </si>
  <si>
    <t>0111</t>
  </si>
  <si>
    <t>0112</t>
  </si>
  <si>
    <t>JUEGO DE TAZA DE CAFÉ CON PLATO</t>
  </si>
  <si>
    <t>0113</t>
  </si>
  <si>
    <t>LANILLA 1 YARDA</t>
  </si>
  <si>
    <t>0114</t>
  </si>
  <si>
    <t>LAPICERO AZUL TALBOT  12/1</t>
  </si>
  <si>
    <t>LAPICERO NEGRO TALBOT 12/1</t>
  </si>
  <si>
    <t>0117</t>
  </si>
  <si>
    <t>LAPICERO ROJO PELIKAN POINTEC</t>
  </si>
  <si>
    <t>0118</t>
  </si>
  <si>
    <t>0119</t>
  </si>
  <si>
    <t>0120</t>
  </si>
  <si>
    <t>0121</t>
  </si>
  <si>
    <t>LIBRO RECORD</t>
  </si>
  <si>
    <t>2.3.9.3.01</t>
  </si>
  <si>
    <t>0122</t>
  </si>
  <si>
    <t>LIMPIA CRISTALES</t>
  </si>
  <si>
    <t>0124</t>
  </si>
  <si>
    <t xml:space="preserve">MARCADORES PERMANENTE </t>
  </si>
  <si>
    <t>0125</t>
  </si>
  <si>
    <t>0126</t>
  </si>
  <si>
    <t>MASCARILLAS DESECHABLES 50/1</t>
  </si>
  <si>
    <t>0127</t>
  </si>
  <si>
    <t>0129</t>
  </si>
  <si>
    <t>MENTOL VICK VAPORUB 100 GR</t>
  </si>
  <si>
    <t>MICROPORE 2 10 yarda</t>
  </si>
  <si>
    <t>NOTAS ADH 3 X 3</t>
  </si>
  <si>
    <t>0134</t>
  </si>
  <si>
    <t>0135</t>
  </si>
  <si>
    <t>OMEPRAZOL 40 MG X 10 TAB</t>
  </si>
  <si>
    <t>0138</t>
  </si>
  <si>
    <t xml:space="preserve">PAÑO DE COCINA </t>
  </si>
  <si>
    <t>0140</t>
  </si>
  <si>
    <t>PAÑOS P/ BANDEJA PEQUEÑO</t>
  </si>
  <si>
    <t>2.3.9.2.02</t>
  </si>
  <si>
    <t xml:space="preserve">PAPEL HIGIENICO </t>
  </si>
  <si>
    <t>0143</t>
  </si>
  <si>
    <t>PERFORADORA DE 01 HOYO DL</t>
  </si>
  <si>
    <t>0146</t>
  </si>
  <si>
    <t>PERFORADORA DE 02 HOYOS</t>
  </si>
  <si>
    <t>0147</t>
  </si>
  <si>
    <t>PIZARRA DE MAGICA 24X36 MAGNETICA</t>
  </si>
  <si>
    <t>0150</t>
  </si>
  <si>
    <t>PLATO DE CRISTAL MEDIANO DE PORCELANA</t>
  </si>
  <si>
    <t>0151</t>
  </si>
  <si>
    <t>PLATOS DESECHABLES NO. 6 25/1</t>
  </si>
  <si>
    <t>0153</t>
  </si>
  <si>
    <t>PORTA CLIPS OVALADO</t>
  </si>
  <si>
    <t>0155</t>
  </si>
  <si>
    <t>PORTA LAPIZ METALICO REDONDO NEGRO</t>
  </si>
  <si>
    <t>0157</t>
  </si>
  <si>
    <t>PRODOM 2 MG X 50 SOBRES X 2 SOBRES</t>
  </si>
  <si>
    <t>0159</t>
  </si>
  <si>
    <t>REGLAS PLASTICAS 30 CMS</t>
  </si>
  <si>
    <t>0160</t>
  </si>
  <si>
    <t>0162</t>
  </si>
  <si>
    <t xml:space="preserve">SACA GRAPA </t>
  </si>
  <si>
    <t>0164</t>
  </si>
  <si>
    <t>SEPARADORES DE CARPETAS</t>
  </si>
  <si>
    <t>0166</t>
  </si>
  <si>
    <t>SERRUCHO 22</t>
  </si>
  <si>
    <t>0167</t>
  </si>
  <si>
    <t>SERTAL COMPUESTO X 10TAB</t>
  </si>
  <si>
    <t>0168</t>
  </si>
  <si>
    <t>SERVILLETA DE DISPENSADORES</t>
  </si>
  <si>
    <t>SERVILLETAS CUADRADAS</t>
  </si>
  <si>
    <t>0170</t>
  </si>
  <si>
    <t>0171</t>
  </si>
  <si>
    <t>0172</t>
  </si>
  <si>
    <t>0173</t>
  </si>
  <si>
    <t>SUERO DE REHIDRATACION 1/1</t>
  </si>
  <si>
    <t>0177</t>
  </si>
  <si>
    <t>0178</t>
  </si>
  <si>
    <t>TE DE MANZANILLA</t>
  </si>
  <si>
    <t>TE FRIO INSTANTANEO</t>
  </si>
  <si>
    <t>TENEDORES DESECHABLES 25/1</t>
  </si>
  <si>
    <t>THROMBOCID POMADA 1 MG</t>
  </si>
  <si>
    <t>0187</t>
  </si>
  <si>
    <t>0189</t>
  </si>
  <si>
    <t>TINTA 664 EPSON AMARILLA</t>
  </si>
  <si>
    <t>TINTA 664 EPSON AZUL</t>
  </si>
  <si>
    <t>0191</t>
  </si>
  <si>
    <t>TINTA 664 EPSON MAGENTA</t>
  </si>
  <si>
    <t>0192</t>
  </si>
  <si>
    <t>TINTA 664 EPSON NEGRA</t>
  </si>
  <si>
    <t>0194</t>
  </si>
  <si>
    <t>TINTA GOTERO STUDMARK 24 ML AZUL</t>
  </si>
  <si>
    <t>TOALLAS DE BAÑOS P/ MANOS</t>
  </si>
  <si>
    <t>TOALLAS DE COCINA MICRO FIBRA</t>
  </si>
  <si>
    <t>0197</t>
  </si>
  <si>
    <t>TOALLAS SANITARIAS</t>
  </si>
  <si>
    <t>0199</t>
  </si>
  <si>
    <t>0200</t>
  </si>
  <si>
    <t>0201</t>
  </si>
  <si>
    <t>TONER LASER HP CF410A NEGRO</t>
  </si>
  <si>
    <t>0202</t>
  </si>
  <si>
    <t>TONER LASER HP CF411A AZUL</t>
  </si>
  <si>
    <t>TONER LASER HP CF412A YELLOW</t>
  </si>
  <si>
    <t>0204</t>
  </si>
  <si>
    <t>TONER LASER HP CF413A MAGENTA</t>
  </si>
  <si>
    <t>0205</t>
  </si>
  <si>
    <t>TONNER 283X / C137 / 337 / 737</t>
  </si>
  <si>
    <t>0206</t>
  </si>
  <si>
    <t>0207</t>
  </si>
  <si>
    <t>0208</t>
  </si>
  <si>
    <t>0209</t>
  </si>
  <si>
    <t>VASOS PLASTICOS NO. 10</t>
  </si>
  <si>
    <t>0210</t>
  </si>
  <si>
    <t>VENDA ELASTICA DE 6x5 YDS</t>
  </si>
  <si>
    <t>0211</t>
  </si>
  <si>
    <t>0212</t>
  </si>
  <si>
    <t>0215</t>
  </si>
  <si>
    <t>LAPIZ DE CARBON TALBOT 12/1</t>
  </si>
  <si>
    <t>0219</t>
  </si>
  <si>
    <t>0223</t>
  </si>
  <si>
    <t>0225</t>
  </si>
  <si>
    <t>0230</t>
  </si>
  <si>
    <t>0231</t>
  </si>
  <si>
    <t>TINTA 504 EPSON NEGRA</t>
  </si>
  <si>
    <t>0232</t>
  </si>
  <si>
    <t>TINTA 504 EPSON AZUL</t>
  </si>
  <si>
    <t>TINTA 504 EPSON YELLOW</t>
  </si>
  <si>
    <t>0234</t>
  </si>
  <si>
    <t>TINTA 504 EPSON MAGENTA</t>
  </si>
  <si>
    <t>0235</t>
  </si>
  <si>
    <t>0236</t>
  </si>
  <si>
    <t>0237</t>
  </si>
  <si>
    <t>0238</t>
  </si>
  <si>
    <t>0239</t>
  </si>
  <si>
    <t>0240</t>
  </si>
  <si>
    <t>0241</t>
  </si>
  <si>
    <t>0246</t>
  </si>
  <si>
    <t>CUCHILLO CORTE 10CK CHEF BLANCO</t>
  </si>
  <si>
    <t>BOMBONERA DE CRISTAL</t>
  </si>
  <si>
    <t>TOTALES</t>
  </si>
  <si>
    <t>Calle Hojas Ancha No. 21, Residencial Alameda Oeste, Santo Domingo Oeste, R. D.</t>
  </si>
  <si>
    <t>SALDO POR ANTIGÜEDAD</t>
  </si>
  <si>
    <t>CANT.</t>
  </si>
  <si>
    <t>FACTURA NUM.</t>
  </si>
  <si>
    <t>NCF</t>
  </si>
  <si>
    <t>PROVEEDOR</t>
  </si>
  <si>
    <t>CONCEPTO</t>
  </si>
  <si>
    <t>CONDICION DE PAGO</t>
  </si>
  <si>
    <t>DIAS</t>
  </si>
  <si>
    <t>1-30 DIAS</t>
  </si>
  <si>
    <t>31-60 DIAS</t>
  </si>
  <si>
    <t>61-90 DIAS</t>
  </si>
  <si>
    <t>91-120 DIAS</t>
  </si>
  <si>
    <t>MAS DE 121 DIAS</t>
  </si>
  <si>
    <t xml:space="preserve">TOTAL </t>
  </si>
  <si>
    <t>1</t>
  </si>
  <si>
    <t>CREDITO</t>
  </si>
  <si>
    <t>2</t>
  </si>
  <si>
    <t xml:space="preserve">TOTAL CUENTAS POR PAGAR 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</si>
  <si>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</si>
  <si>
    <t>CLIPS PEQUEÑO 33MM 100/1</t>
  </si>
  <si>
    <t>CORRECTOR LIQUIDO T/LAPIZ TALBOT</t>
  </si>
  <si>
    <t>LIBRETA RAYA 5X8 BLANCAS</t>
  </si>
  <si>
    <t>NOTAS ADHESIVAS 5/1 COLORES NEON</t>
  </si>
  <si>
    <t>CUCHARON PARA SERVIR</t>
  </si>
  <si>
    <t>TERMO BOMBA DE CAFÉ 2.2 LITRO ACERO INOXIDABLE</t>
  </si>
  <si>
    <t>TERMO BOMBA DE CAFÉ 1 LITRO ACERO INOXIDABLE</t>
  </si>
  <si>
    <t xml:space="preserve">              PREPARADO POR</t>
  </si>
  <si>
    <t>Lic.  Deyanira Fernández</t>
  </si>
  <si>
    <t xml:space="preserve">                                                                                         Lic. Erodis Díaz</t>
  </si>
  <si>
    <t xml:space="preserve">                                                                                          Director Ejecutivo</t>
  </si>
  <si>
    <t xml:space="preserve">                                                                                         APROBADO POR</t>
  </si>
  <si>
    <t>CONECTOR RJ-45 P/RED CAT6</t>
  </si>
  <si>
    <t>ADAPTADOR  DISPLAY PORT A VGA MACHO DE 6</t>
  </si>
  <si>
    <t>ADAPTADOR HDMI MACHO A VGA HEMBRA</t>
  </si>
  <si>
    <t>ADAPTADOR HDMI MACHO A VGA MACHO DE 6</t>
  </si>
  <si>
    <t>ADAPTADOR HDMI HEMBRA A VGA MACHO</t>
  </si>
  <si>
    <t>TECLADO NEGRO USB</t>
  </si>
  <si>
    <t>MOUSE NEGRO USB</t>
  </si>
  <si>
    <t>KITS HERRAMIENTAS PARA COMPUTADORAS</t>
  </si>
  <si>
    <t xml:space="preserve">                 Licda. Deyanira Fernández</t>
  </si>
  <si>
    <t xml:space="preserve">                Enc. de Division de Contabilidad</t>
  </si>
  <si>
    <t>3</t>
  </si>
  <si>
    <t>Altice Dominicana, SA</t>
  </si>
  <si>
    <t xml:space="preserve">                                                                   Lic. Crismairi Rodríguez</t>
  </si>
  <si>
    <t xml:space="preserve">                             Enc. Administrativo y Financiero</t>
  </si>
  <si>
    <t xml:space="preserve">                                                                  REVISADO POR</t>
  </si>
  <si>
    <t>FECHA FACTURA</t>
  </si>
  <si>
    <t xml:space="preserve">FECHA VENCIMIENTO </t>
  </si>
  <si>
    <t>ESTADO</t>
  </si>
  <si>
    <t>PENDIENTE</t>
  </si>
  <si>
    <t xml:space="preserve">  RELACIÓN DE CUENTAS POR PAGAR</t>
  </si>
  <si>
    <t xml:space="preserve">       Consejo de Coordinacion Zona Especial Desarrollo Fronterizo</t>
  </si>
  <si>
    <t>Enc. Administrativo y Financiero</t>
  </si>
  <si>
    <t>AZUCAR CREMA PAQ. 5 LB</t>
  </si>
  <si>
    <t>DISPENSADOR DE SERVILLETAS</t>
  </si>
  <si>
    <t>GEL ANTIBACTERIAL DESINFECTANTES DE MANO</t>
  </si>
  <si>
    <t>GUANTES DE MANO XL</t>
  </si>
  <si>
    <t>TIJERA  DE OFICINA 7.0 NUSTAR</t>
  </si>
  <si>
    <t>TONER HP- 30A/ CF-230A</t>
  </si>
  <si>
    <t>NEVERA HIELERA PORTÁTIL MEDIANA</t>
  </si>
  <si>
    <t>DISPENSADOR DE CINTAS</t>
  </si>
  <si>
    <t>PAPEL DE HILO 8 1/2 X 11</t>
  </si>
  <si>
    <t>TABLA PIZA PAPELES DE MADERA 8 1/2 X11</t>
  </si>
  <si>
    <t>POSTING BANDERITAS</t>
  </si>
  <si>
    <t>0250</t>
  </si>
  <si>
    <t>MARCADORES DE PIZZARA NEGRO 12/1</t>
  </si>
  <si>
    <t>0251</t>
  </si>
  <si>
    <t>MARCADORES DE PIZZARA AZUL 12/1</t>
  </si>
  <si>
    <t>0252</t>
  </si>
  <si>
    <t>TONER HP 80A/CF-208A</t>
  </si>
  <si>
    <t>0253</t>
  </si>
  <si>
    <t>PAQUETE DE FOSFOROS</t>
  </si>
  <si>
    <t>0254</t>
  </si>
  <si>
    <t>PALA RECOGEDORA DE BASURA</t>
  </si>
  <si>
    <t>0256</t>
  </si>
  <si>
    <t>BOMBA DESTAPADORA DE INODOROS</t>
  </si>
  <si>
    <t>0257</t>
  </si>
  <si>
    <t>DISPENSADOR DE PAPEL JUMBO AHUMADO</t>
  </si>
  <si>
    <t>ALCOHOL ISOPROPILICO EN ALMACEN</t>
  </si>
  <si>
    <t>BATERIA  AA</t>
  </si>
  <si>
    <t>TONER HP CE505A/280A,119/120</t>
  </si>
  <si>
    <t>0258</t>
  </si>
  <si>
    <t>MESA SIN TOPE PARA COMPUTADORA COD. CCDF DO/0478</t>
  </si>
  <si>
    <t>0259</t>
  </si>
  <si>
    <t>DICLOFENAC 50MG  BLISTER 10 TABLETAS</t>
  </si>
  <si>
    <t>0260</t>
  </si>
  <si>
    <t>ANTIFLUDES FORTE TABLETA</t>
  </si>
  <si>
    <t>0261</t>
  </si>
  <si>
    <t>ALGHO ANTIGRIPAL TABLETAS DOS EN UNO</t>
  </si>
  <si>
    <t>ASPIRINA 81 TABLETAS</t>
  </si>
  <si>
    <t>0263</t>
  </si>
  <si>
    <t>ALCOHOL ISOPROPILICO EN BOTIQUIN</t>
  </si>
  <si>
    <t>Director Ejecutivo</t>
  </si>
  <si>
    <t>MONTO TOTAL</t>
  </si>
  <si>
    <t>0264</t>
  </si>
  <si>
    <t>LAMPARAS LED 2X2 DE SUPERFICIE</t>
  </si>
  <si>
    <t>0265</t>
  </si>
  <si>
    <t>ALAMBRE DUPLO 12 PIES</t>
  </si>
  <si>
    <t>0267</t>
  </si>
  <si>
    <t>PERFORADORA DE 3 HOYO</t>
  </si>
  <si>
    <t>SOBRE MANILA 9X12 500/1</t>
  </si>
  <si>
    <t>SOBRE MANILA 10X15 500/1</t>
  </si>
  <si>
    <t>CUCHARON PARA SERVIR WINCO</t>
  </si>
  <si>
    <t>TAZA SOPERA</t>
  </si>
  <si>
    <t>GLUSERNA 8 ONZA BAJO EN AZUCAR</t>
  </si>
  <si>
    <t xml:space="preserve"> Licda. Crismairi Rodríguez</t>
  </si>
  <si>
    <t>2.3.5.5.01</t>
  </si>
  <si>
    <t>0363</t>
  </si>
  <si>
    <t>0324</t>
  </si>
  <si>
    <t>0323</t>
  </si>
  <si>
    <t>0322</t>
  </si>
  <si>
    <t>0321</t>
  </si>
  <si>
    <t>2.3.3.2.01</t>
  </si>
  <si>
    <t>0320</t>
  </si>
  <si>
    <t>0318</t>
  </si>
  <si>
    <t>0315</t>
  </si>
  <si>
    <t>0314</t>
  </si>
  <si>
    <t>0313</t>
  </si>
  <si>
    <t>0312</t>
  </si>
  <si>
    <t>0311</t>
  </si>
  <si>
    <t>0310</t>
  </si>
  <si>
    <t>0309</t>
  </si>
  <si>
    <t>0308</t>
  </si>
  <si>
    <t>0307</t>
  </si>
  <si>
    <t>0306</t>
  </si>
  <si>
    <t>0304</t>
  </si>
  <si>
    <t>0303</t>
  </si>
  <si>
    <t>0302</t>
  </si>
  <si>
    <t>0301</t>
  </si>
  <si>
    <t>0300</t>
  </si>
  <si>
    <t>0299</t>
  </si>
  <si>
    <t>0296</t>
  </si>
  <si>
    <t>0295</t>
  </si>
  <si>
    <t>0294</t>
  </si>
  <si>
    <t>0293</t>
  </si>
  <si>
    <t>0292</t>
  </si>
  <si>
    <t>0289</t>
  </si>
  <si>
    <t>0285</t>
  </si>
  <si>
    <t>0284</t>
  </si>
  <si>
    <t>0282</t>
  </si>
  <si>
    <t>0281</t>
  </si>
  <si>
    <t>0280</t>
  </si>
  <si>
    <t>0279</t>
  </si>
  <si>
    <t>2.3.7.2.03</t>
  </si>
  <si>
    <t>TE DE MANZANILLA PURE CAMOMILE TWININGS</t>
  </si>
  <si>
    <t>ZAFACON DE  METAL REDONDO PARA OFICINA.</t>
  </si>
  <si>
    <t>SUAPER #32 REINA</t>
  </si>
  <si>
    <t xml:space="preserve">PAPEL HIGIENICO  </t>
  </si>
  <si>
    <t>LIBRETA RAYA 8 1/2X11 MARCA TALBOT</t>
  </si>
  <si>
    <t>LAPIZ DE CARBON ALTESCO # 2 12/1</t>
  </si>
  <si>
    <t>LAPICERO NEGRO PELINKAN POINTEC 12/1</t>
  </si>
  <si>
    <t>LAPICERO AZUL PELIKAN POINTEC 12/1</t>
  </si>
  <si>
    <t>JARRA DE AGUA DE CRISTAL  GRANDE</t>
  </si>
  <si>
    <t>FOLDERS MANILA 8 1/2 X 11 OFI-FOLDERS 100/1 REGISTRADO POR CAJA</t>
  </si>
  <si>
    <t>ESCOBA MARCA  REINA</t>
  </si>
  <si>
    <t>DESINFECTANTE (FABULOSO) LV</t>
  </si>
  <si>
    <t>APROBADO POR</t>
  </si>
  <si>
    <t>EDESUR</t>
  </si>
  <si>
    <t>0003</t>
  </si>
  <si>
    <t xml:space="preserve">ADAPTADORES MACHOS DE 3/4 </t>
  </si>
  <si>
    <t>0009</t>
  </si>
  <si>
    <t>ALGODON ROLLO 1 LIBRA</t>
  </si>
  <si>
    <t>0010</t>
  </si>
  <si>
    <t>ALUGEL SUSPENSION 360 ONZAS</t>
  </si>
  <si>
    <t>0012</t>
  </si>
  <si>
    <t>AMBIENTADOR DE PIEDRA PARA BAÑO</t>
  </si>
  <si>
    <t>0013</t>
  </si>
  <si>
    <t>ATOMIZADOR PLASTICO 32 ONZ</t>
  </si>
  <si>
    <t>0015</t>
  </si>
  <si>
    <t>AZUCAR  DE DIETA SPLENDA</t>
  </si>
  <si>
    <t>0017</t>
  </si>
  <si>
    <t>AZUCAR CREMA</t>
  </si>
  <si>
    <t>0019</t>
  </si>
  <si>
    <t>BANDEJA CROMADA MEDIANA</t>
  </si>
  <si>
    <t>0025</t>
  </si>
  <si>
    <t xml:space="preserve">BATERIA AAA ESTAS </t>
  </si>
  <si>
    <t>0026</t>
  </si>
  <si>
    <t>BATERIA EN GELATINA S.E. GREEN 6V</t>
  </si>
  <si>
    <t>0028</t>
  </si>
  <si>
    <t>BOLSA DE TE</t>
  </si>
  <si>
    <t>2.3.9.9.02</t>
  </si>
  <si>
    <t>0029</t>
  </si>
  <si>
    <t>BONOS CANJEABLES</t>
  </si>
  <si>
    <t>0033</t>
  </si>
  <si>
    <t>CAFÉ FUNDA DE 12 SOBRE</t>
  </si>
  <si>
    <t>0035</t>
  </si>
  <si>
    <t>CARPETAS DE 3 ARGOLLAS DE 1"</t>
  </si>
  <si>
    <t>0038</t>
  </si>
  <si>
    <t>CASCO DE SEGURIDAD CLIMAS AMARILLO</t>
  </si>
  <si>
    <t>0040</t>
  </si>
  <si>
    <t>CEPILLO DE PARED TIPO PLANCHITA</t>
  </si>
  <si>
    <t>0041</t>
  </si>
  <si>
    <t xml:space="preserve">CEPILLO DE RESTREGAR </t>
  </si>
  <si>
    <t>0042</t>
  </si>
  <si>
    <t>CETIRIZINA 10 MG x 10 TAB</t>
  </si>
  <si>
    <t>2.3.9.9.01</t>
  </si>
  <si>
    <t>0043</t>
  </si>
  <si>
    <t>CINTA ANTIDESLIZANTE 2 X 20</t>
  </si>
  <si>
    <t>0044</t>
  </si>
  <si>
    <t>0052</t>
  </si>
  <si>
    <t>CLORO GRANULADO</t>
  </si>
  <si>
    <t>0054</t>
  </si>
  <si>
    <t>COPA DE AGUA DE CRISTAL GRANDE</t>
  </si>
  <si>
    <t>0057</t>
  </si>
  <si>
    <t>CREMERA DE CERAMICA</t>
  </si>
  <si>
    <t>0059</t>
  </si>
  <si>
    <t>CUBETA EXPRIMIDORA C/RUEDA 26QT RUBBERMAID</t>
  </si>
  <si>
    <t>0060</t>
  </si>
  <si>
    <t>CUBETA PLASTICA 5 GALONES</t>
  </si>
  <si>
    <t>0061</t>
  </si>
  <si>
    <t>CUBIERTO DE MESA</t>
  </si>
  <si>
    <t>0062</t>
  </si>
  <si>
    <t xml:space="preserve">CUCHARA DE MESA </t>
  </si>
  <si>
    <t>0065</t>
  </si>
  <si>
    <t>CUCHILLO CORTE</t>
  </si>
  <si>
    <t>0066</t>
  </si>
  <si>
    <t>CUCHILLOS DESECHABLES 25/1</t>
  </si>
  <si>
    <t>0069</t>
  </si>
  <si>
    <t>D SCALIN</t>
  </si>
  <si>
    <t>0072</t>
  </si>
  <si>
    <t>DESINFECTANTE EN ESPUMA P/LIMPIAR EQUIPOS INFORMATICOS</t>
  </si>
  <si>
    <t>0076</t>
  </si>
  <si>
    <t>DORIXINA BLISTER X 10</t>
  </si>
  <si>
    <t>0077</t>
  </si>
  <si>
    <t>ENVASE PLASTICO CON TAPA BICOL</t>
  </si>
  <si>
    <t>0078</t>
  </si>
  <si>
    <t>ESCALERA FIBRA DE VIDRIO T/TIJERA 6 FSTL-6</t>
  </si>
  <si>
    <t>0080</t>
  </si>
  <si>
    <t>ESCOBA MARCA  KIKA TINA</t>
  </si>
  <si>
    <t>0081</t>
  </si>
  <si>
    <t>ESCOBILLA PARA LIMPIAR TECLADO</t>
  </si>
  <si>
    <t>0083</t>
  </si>
  <si>
    <t>ESCURRIDOR CUCHARA C/ TAPA</t>
  </si>
  <si>
    <t>0084</t>
  </si>
  <si>
    <t>ESPATULA ALUMINIO</t>
  </si>
  <si>
    <t>0085</t>
  </si>
  <si>
    <t xml:space="preserve">2.3.9.6.01 </t>
  </si>
  <si>
    <t>0087</t>
  </si>
  <si>
    <t>EXTENSION ELECTRICA 15 PIES 5M VOLTECH</t>
  </si>
  <si>
    <t>0088</t>
  </si>
  <si>
    <t>FILTROS DE GRECA ELECTRICA</t>
  </si>
  <si>
    <t>0091</t>
  </si>
  <si>
    <t>0092</t>
  </si>
  <si>
    <t>0097</t>
  </si>
  <si>
    <t>GANCHOS P/FOLDERS TALBOT</t>
  </si>
  <si>
    <t>2.3.7.1.01</t>
  </si>
  <si>
    <t>0099</t>
  </si>
  <si>
    <t>GASOLINA</t>
  </si>
  <si>
    <t>0100</t>
  </si>
  <si>
    <t>0103</t>
  </si>
  <si>
    <t>GUANTES DE EXAMEN MEDIUM C100</t>
  </si>
  <si>
    <t>0104</t>
  </si>
  <si>
    <t>GUANTES DE MANOS L</t>
  </si>
  <si>
    <t>0105</t>
  </si>
  <si>
    <t>GUANTES DE MANOS M</t>
  </si>
  <si>
    <t>0107</t>
  </si>
  <si>
    <t>HIELERA DE CRISTAL</t>
  </si>
  <si>
    <t>0115</t>
  </si>
  <si>
    <t>JUEGO DE BARRENAS DE METAL</t>
  </si>
  <si>
    <t>0116</t>
  </si>
  <si>
    <t>0123</t>
  </si>
  <si>
    <t>LIBRETA RAYA 5X8</t>
  </si>
  <si>
    <t xml:space="preserve">2.3.2.2.01 </t>
  </si>
  <si>
    <t>0128</t>
  </si>
  <si>
    <t>LONA PLASTICA</t>
  </si>
  <si>
    <t>0130</t>
  </si>
  <si>
    <t>MARCO DE SEGUETA NO.12 TRUPPER 10230</t>
  </si>
  <si>
    <t>0131</t>
  </si>
  <si>
    <t>0132</t>
  </si>
  <si>
    <t>MASCARILLAS REUSABLES</t>
  </si>
  <si>
    <t>0133</t>
  </si>
  <si>
    <t>MEMORIA USB 32 GB KINGSTON</t>
  </si>
  <si>
    <t>0136</t>
  </si>
  <si>
    <t>MOUSE PAD LISA</t>
  </si>
  <si>
    <t>0137</t>
  </si>
  <si>
    <t>NIFUREN POMADA</t>
  </si>
  <si>
    <t>0139</t>
  </si>
  <si>
    <t>NOTAS ADHESIVAS 5/1</t>
  </si>
  <si>
    <t>0141</t>
  </si>
  <si>
    <t>PANEL DE LED 2X2 40W.</t>
  </si>
  <si>
    <t>0142</t>
  </si>
  <si>
    <t>PAÑITOS DE COCINA AZUL/AMARILLO/ROJO</t>
  </si>
  <si>
    <t>0144</t>
  </si>
  <si>
    <t>PAÑOS DE BANDEJA GRANDES LINO</t>
  </si>
  <si>
    <t>0145</t>
  </si>
  <si>
    <t>PAÑOS P/ BANDEJA MEDIANO</t>
  </si>
  <si>
    <t>0148</t>
  </si>
  <si>
    <t>PAPEL TIMBRADO A COLOR</t>
  </si>
  <si>
    <t>0149</t>
  </si>
  <si>
    <t>PASTILLA PARA INODORO</t>
  </si>
  <si>
    <t>0152</t>
  </si>
  <si>
    <t>PINZA TABLECRAFT BUFFET</t>
  </si>
  <si>
    <t>0154</t>
  </si>
  <si>
    <t>PLANA NO. 8</t>
  </si>
  <si>
    <t>0156</t>
  </si>
  <si>
    <t>PLATO PORCELANATO CUADRADO</t>
  </si>
  <si>
    <t>0158</t>
  </si>
  <si>
    <t>PLATOS DESECHABLES NO. 9 25/1</t>
  </si>
  <si>
    <t>0161</t>
  </si>
  <si>
    <t>PORTA VASOS DE MADERA</t>
  </si>
  <si>
    <t>0163</t>
  </si>
  <si>
    <t>PVC AZUL 3M</t>
  </si>
  <si>
    <t>0165</t>
  </si>
  <si>
    <t>REGLETA DE 6 SALIDASC/PROTECCION 3 PIES SATCO</t>
  </si>
  <si>
    <t>0169</t>
  </si>
  <si>
    <t>SEÑAL PRECAUCION PISO MOJADO RUBBERMAID</t>
  </si>
  <si>
    <t>0174</t>
  </si>
  <si>
    <t>0175</t>
  </si>
  <si>
    <t>SERVILLETERO DE METAL</t>
  </si>
  <si>
    <t>0176</t>
  </si>
  <si>
    <t>SOBRE EN HILO BLANCO</t>
  </si>
  <si>
    <t>0179</t>
  </si>
  <si>
    <t>Switch 8 Puertos TP-Link</t>
  </si>
  <si>
    <t>0180</t>
  </si>
  <si>
    <t>TABCIN EFERVESCENTE GOLD MEDICINE 72 TABLETA</t>
  </si>
  <si>
    <t>0181</t>
  </si>
  <si>
    <t>TABCIN GRIPE Y TOS LIQUID GEL X 60</t>
  </si>
  <si>
    <t>0182</t>
  </si>
  <si>
    <t>TARUGO PLASTICO MAMEY 3/8X2</t>
  </si>
  <si>
    <t>0183</t>
  </si>
  <si>
    <t>TARUGO PLASTICO VERDE 1/4X1-1/2</t>
  </si>
  <si>
    <t>0184</t>
  </si>
  <si>
    <t>TARUGO PLASTICOS AZUL 5/16X1-1/2</t>
  </si>
  <si>
    <t>0185</t>
  </si>
  <si>
    <t>TAZA DE CAFÉ PEQ.</t>
  </si>
  <si>
    <t>0186</t>
  </si>
  <si>
    <t>TAZA DE TÉ CON PLATILLO</t>
  </si>
  <si>
    <t>0188</t>
  </si>
  <si>
    <t>0190</t>
  </si>
  <si>
    <t>TETERA</t>
  </si>
  <si>
    <t>0193</t>
  </si>
  <si>
    <t>TIJERA P/PODAR 12 TRUPPER</t>
  </si>
  <si>
    <t>0195</t>
  </si>
  <si>
    <t>0196</t>
  </si>
  <si>
    <t>0198</t>
  </si>
  <si>
    <t>TINTA CANNON G4110</t>
  </si>
  <si>
    <t>0203</t>
  </si>
  <si>
    <t>TOALLITAS HUMEDAS WIPES 4/1</t>
  </si>
  <si>
    <t>0213</t>
  </si>
  <si>
    <t xml:space="preserve">VASOS P/AGUA CRISTAL </t>
  </si>
  <si>
    <t>0214</t>
  </si>
  <si>
    <t>0216</t>
  </si>
  <si>
    <t>VOLTAREN 100 MG X 10 TAB</t>
  </si>
  <si>
    <t>0217</t>
  </si>
  <si>
    <t>VOLTAREN EMULGEL 100 G</t>
  </si>
  <si>
    <t>0218</t>
  </si>
  <si>
    <t>YODO BLANCO 1 ONZA</t>
  </si>
  <si>
    <t>0220</t>
  </si>
  <si>
    <t>0221</t>
  </si>
  <si>
    <t>ZAFACON PLASTICO 25 LITROS RIMAX</t>
  </si>
  <si>
    <t>0222</t>
  </si>
  <si>
    <t>0224</t>
  </si>
  <si>
    <t xml:space="preserve">LIBRETA RAYA 8 1/2X11 </t>
  </si>
  <si>
    <t>0226</t>
  </si>
  <si>
    <t>0227</t>
  </si>
  <si>
    <t>0228</t>
  </si>
  <si>
    <t>0229</t>
  </si>
  <si>
    <t>0233</t>
  </si>
  <si>
    <t>TRITURADORA DE PAPEL 12/12 GBC</t>
  </si>
  <si>
    <t>0242</t>
  </si>
  <si>
    <t>TINTA 190 EPSON AZUL</t>
  </si>
  <si>
    <t>0243</t>
  </si>
  <si>
    <t>TINTA 190 EPSON MAGENTA</t>
  </si>
  <si>
    <t>0244</t>
  </si>
  <si>
    <t>TINTA 190 EPSON YELLOW</t>
  </si>
  <si>
    <t>0245</t>
  </si>
  <si>
    <t>0247</t>
  </si>
  <si>
    <t>GUANTES DE MANOS M KIKA</t>
  </si>
  <si>
    <t>0248</t>
  </si>
  <si>
    <t>0249</t>
  </si>
  <si>
    <t>0255</t>
  </si>
  <si>
    <t>CUCHILLO DE MESA</t>
  </si>
  <si>
    <t>0262</t>
  </si>
  <si>
    <t>DISPENSADOR PLUGINS P/ AMBIENTADOR GLADE</t>
  </si>
  <si>
    <t>0266</t>
  </si>
  <si>
    <t>LIMPIADOR DE AIRE COMPRIMIDO</t>
  </si>
  <si>
    <t>0268</t>
  </si>
  <si>
    <t>PATCH CABLE CAT6 7FT (NEGRO, AZUL, GRIS)</t>
  </si>
  <si>
    <t>0269</t>
  </si>
  <si>
    <t>PATCH CABLE CAT6 3FT (NEGRO, AZUL, GRIS)</t>
  </si>
  <si>
    <t>0270</t>
  </si>
  <si>
    <t>JACK HEMBRA CAT6 BLANCA</t>
  </si>
  <si>
    <t>0271</t>
  </si>
  <si>
    <t>JACK WALL PLATE 1 SALIDA BLANCA</t>
  </si>
  <si>
    <t>0272</t>
  </si>
  <si>
    <t>CAJA USB 3.5 P/ DISCO DURO SATA USB 3.0</t>
  </si>
  <si>
    <t>0273</t>
  </si>
  <si>
    <t>POWER CORD 6 NEGRO</t>
  </si>
  <si>
    <t>0274</t>
  </si>
  <si>
    <t>CABLE HDMI 6FT MACHO-MACHO</t>
  </si>
  <si>
    <t>0275</t>
  </si>
  <si>
    <t>CABLE VGA 6FT MACO-MACHO</t>
  </si>
  <si>
    <t>0276</t>
  </si>
  <si>
    <t>CABLE DE MONITOR DISPLAY PORT 6FT</t>
  </si>
  <si>
    <t>0277</t>
  </si>
  <si>
    <t>CABLE USB 15FT ESTANDAR PARA IMPRESORA</t>
  </si>
  <si>
    <t>0278</t>
  </si>
  <si>
    <t>CABLE EXTENSION USB DE 15FT MACHO HEMBRA</t>
  </si>
  <si>
    <t>0283</t>
  </si>
  <si>
    <t>CABLE AURICULAR DE TELEFONO ESPIRAL 10 NEGRO</t>
  </si>
  <si>
    <t>0286</t>
  </si>
  <si>
    <t>DISCO DURO INTERNO DE 50GB 7200RPM SATA 3.5</t>
  </si>
  <si>
    <t>0287</t>
  </si>
  <si>
    <t>DISCO DURO EXTERNO PORTATIL DE 2TB USB 3.0</t>
  </si>
  <si>
    <t>0288</t>
  </si>
  <si>
    <t>UPS 750V CON REGULADOR DE VOLTAJE INTEGRADO</t>
  </si>
  <si>
    <t>0290</t>
  </si>
  <si>
    <t>GENERADOR DE TONO LAN CABLE FINDER RJ 45 CANT 6</t>
  </si>
  <si>
    <t>0291</t>
  </si>
  <si>
    <t>SOPERA PARA SERVIR</t>
  </si>
  <si>
    <t>0297</t>
  </si>
  <si>
    <t>FELPA AZUL UNL. JETSTREM 12/1</t>
  </si>
  <si>
    <t>0298</t>
  </si>
  <si>
    <t>FELPA AZUL UNL. BALL VISION MICRO 12/1</t>
  </si>
  <si>
    <t>0305</t>
  </si>
  <si>
    <t>BOTAS INDUSTRIAL DE GOMA BLANCA ALTA</t>
  </si>
  <si>
    <t>0316</t>
  </si>
  <si>
    <t>CANALETA DE 10 MEDIDA 1/2</t>
  </si>
  <si>
    <t>0317</t>
  </si>
  <si>
    <t>INTERRUPTOR SENCILLO DE SUPERFICIE</t>
  </si>
  <si>
    <t>0319</t>
  </si>
  <si>
    <t>SUMADORA GRANDE MARCHA SHARP CODIGO DO-0477</t>
  </si>
  <si>
    <t>0325</t>
  </si>
  <si>
    <t>QUESO MOSARELLA</t>
  </si>
  <si>
    <t>0326</t>
  </si>
  <si>
    <t>MANZANA VERDE</t>
  </si>
  <si>
    <t>0327</t>
  </si>
  <si>
    <t>JAMON DE PAVO</t>
  </si>
  <si>
    <t>0328</t>
  </si>
  <si>
    <t>JUGO DE NARANJA SIN AZUCAR</t>
  </si>
  <si>
    <t>0329</t>
  </si>
  <si>
    <t>POLOSHIRT PIQUET BLANCOY AZUL SIZE S AL XL</t>
  </si>
  <si>
    <t>0330</t>
  </si>
  <si>
    <t>CAMISAS MANGAS CORTAS PARA MUJER BLANCAS SIZE M</t>
  </si>
  <si>
    <t>0331</t>
  </si>
  <si>
    <t>CAMISAS MANGAS CORTAS PARA HOMBRE BLANCAS SIZE M AL XL</t>
  </si>
  <si>
    <t>0332</t>
  </si>
  <si>
    <t>CAMISAS MANGAS LARGAS PARA MUJER BLANCAS SIZE X AL L</t>
  </si>
  <si>
    <t>0333</t>
  </si>
  <si>
    <t>CAMISAS MANGAS LARGAS PARA HOMBRE BLANCAS SIZE S AL XL</t>
  </si>
  <si>
    <t>0334</t>
  </si>
  <si>
    <t>CAMISAS CHACABANAS EN LINO MANGAS LARGAS M AL L</t>
  </si>
  <si>
    <t>0335</t>
  </si>
  <si>
    <t>T-SHIRT SIN CUELLO BLANCO SIZE S AL XL</t>
  </si>
  <si>
    <t>0336</t>
  </si>
  <si>
    <t>GORRAS BULT DENNYN BLANCAS Y AZUL TAMAÑO AJUSTABLE</t>
  </si>
  <si>
    <t>0337</t>
  </si>
  <si>
    <t xml:space="preserve"> LIBRA DE TORNILLO DE METAL</t>
  </si>
  <si>
    <t>0338</t>
  </si>
  <si>
    <t xml:space="preserve"> LIBRA DE TORNILLO PARA PLANCHAS</t>
  </si>
  <si>
    <t>0339</t>
  </si>
  <si>
    <t>LIBRA DE TORNILLO TIRAFONDOS 8X10</t>
  </si>
  <si>
    <t>0340</t>
  </si>
  <si>
    <t>ARANDELA PARA TORNILLO</t>
  </si>
  <si>
    <t>0341</t>
  </si>
  <si>
    <t>ESQUINERO METALICO PARA SHEETROCK</t>
  </si>
  <si>
    <t>2.3.7.2.06</t>
  </si>
  <si>
    <t>0342</t>
  </si>
  <si>
    <t>PINTURA ACRILICA 5 GALONES BLANCO 00</t>
  </si>
  <si>
    <t>0343</t>
  </si>
  <si>
    <t>PINTURA SEMIGLOSS GALON</t>
  </si>
  <si>
    <t>0344</t>
  </si>
  <si>
    <t>LAMPARAS LED 2X2 DE SUPERFICIE CUADRADA CON MARCO</t>
  </si>
  <si>
    <t>0345</t>
  </si>
  <si>
    <t>0346</t>
  </si>
  <si>
    <t>TIJERAS JARDINERA</t>
  </si>
  <si>
    <t>0347</t>
  </si>
  <si>
    <t>BROCHAS 2 PULGADAS</t>
  </si>
  <si>
    <t>0348</t>
  </si>
  <si>
    <t>PARALES METALICES PARA SHEETROCK</t>
  </si>
  <si>
    <t>0349</t>
  </si>
  <si>
    <t>PLANCHA DE DENGLAS 4X8</t>
  </si>
  <si>
    <t>0350</t>
  </si>
  <si>
    <t>TARUGOS BLANCOS</t>
  </si>
  <si>
    <t>0351</t>
  </si>
  <si>
    <t>CINTA PARA JUNTE DE SHEETROCK</t>
  </si>
  <si>
    <t>0352</t>
  </si>
  <si>
    <t>ESPATULA PARA MASILLA</t>
  </si>
  <si>
    <t>0353</t>
  </si>
  <si>
    <t>CUBETA MASILLA</t>
  </si>
  <si>
    <t>0354</t>
  </si>
  <si>
    <t>PLANCHA DE YESO</t>
  </si>
  <si>
    <t>0355</t>
  </si>
  <si>
    <t>NEUMATICOS (225-75R15) DOBLE KING CHINA</t>
  </si>
  <si>
    <t>0356</t>
  </si>
  <si>
    <t>NEUMATICOS (235-55R20)DUNLOP JAPONESA</t>
  </si>
  <si>
    <t>0357</t>
  </si>
  <si>
    <t>NEUMATICOS (265/60R18) MASTERCRAFTS</t>
  </si>
  <si>
    <t>0358</t>
  </si>
  <si>
    <t>BANDERA EN RAZO, TAMAÑO 4X6 PIES DE LA REP. DOM.</t>
  </si>
  <si>
    <t>0359</t>
  </si>
  <si>
    <t>BANDERA INSTITUCIONAL, EN RAZO TAMAÑO 4X6 PIES, CON LOGO GOBIERNO</t>
  </si>
  <si>
    <t>0360</t>
  </si>
  <si>
    <t>ASTA PINO COLOR CAOBA 8 PIES DE ALTURA, CON PUNTA DE LANZA</t>
  </si>
  <si>
    <t>0361</t>
  </si>
  <si>
    <t>UNIFORME DEPORTIVO GORRA BORDADA Y CHAQUETA SUBLIMADA FULL COLOR CON LOGO INSTITUCIONAL</t>
  </si>
  <si>
    <t>0362</t>
  </si>
  <si>
    <t>UNIFORME DEPORTIVO GORRA BORDADA Y CHAQUETA SERIGRAFIADA CON LOGO INSTITUCIONAL</t>
  </si>
  <si>
    <t>0364</t>
  </si>
  <si>
    <t>VASOS PLASTICOS NO.10</t>
  </si>
  <si>
    <t>0365</t>
  </si>
  <si>
    <t>Lic. Erodis Diaz</t>
  </si>
  <si>
    <t xml:space="preserve">         APROBADO POR</t>
  </si>
  <si>
    <t>SERVICIOS TELEFONICOS DEL CCDF, CUENTA NO.61819630, FACT CC202204252406004755</t>
  </si>
  <si>
    <t>29/03/2022</t>
  </si>
  <si>
    <t>30</t>
  </si>
  <si>
    <t>B1500000030</t>
  </si>
  <si>
    <t>29/04/2022</t>
  </si>
  <si>
    <t>J&amp;R Almoncap Solutions, SRL</t>
  </si>
  <si>
    <t>SERVICIO DE CATERING PARA EL EVENTO 1ER CONVERSATORIO SOBRE LA LEY 12-21 Y SU REGLAMENTO DE APLICACION, EN LA PROVINCIA DE MONTECRISTI.</t>
  </si>
  <si>
    <t>61,360.00</t>
  </si>
  <si>
    <t>21/05/2022</t>
  </si>
  <si>
    <t>Inversiones Globama, SRL</t>
  </si>
  <si>
    <t>B1500000477</t>
  </si>
  <si>
    <t>Suplidora Reysa, EIRL</t>
  </si>
  <si>
    <t>ADQUISICION DE ALIMENTOS Y BEBIDAS PARA CONSUMO DEL CCDF EN EL1ER TRIMESTRE 2022. S/O CCDF-SG-001-2022. O/C CCZEDF-2022-00011,</t>
  </si>
  <si>
    <t>91,584.80</t>
  </si>
  <si>
    <t>CONSEJO DE COORDINACION DE LA ZONA ESPECIAL DESARROLLO FRONTERIZO</t>
  </si>
  <si>
    <t>Banco de Reservas de la Rep. Dom.</t>
  </si>
  <si>
    <t xml:space="preserve"> ( VALORES EN RD$)</t>
  </si>
  <si>
    <t xml:space="preserve"> Cuenta Bancaria No: 010-242478-0</t>
  </si>
  <si>
    <t xml:space="preserve">Balance Inicial: </t>
  </si>
  <si>
    <r>
      <rPr>
        <b/>
        <sz val="13"/>
        <rFont val="Arial"/>
        <family val="2"/>
      </rPr>
      <t>Fecha</t>
    </r>
    <r>
      <rPr>
        <b/>
        <sz val="11"/>
        <rFont val="Arial"/>
        <family val="2"/>
      </rPr>
      <t xml:space="preserve"> </t>
    </r>
  </si>
  <si>
    <t>No. Ck</t>
  </si>
  <si>
    <t>Descripcion</t>
  </si>
  <si>
    <t>Debito</t>
  </si>
  <si>
    <t>Credito</t>
  </si>
  <si>
    <t>Balance</t>
  </si>
  <si>
    <t>BALANCE ANTERIOR</t>
  </si>
  <si>
    <t>CARGOS BANCARIOS</t>
  </si>
  <si>
    <t>Totales</t>
  </si>
  <si>
    <t>REVISADO POR</t>
  </si>
  <si>
    <t xml:space="preserve">                     APROBADO POR</t>
  </si>
  <si>
    <t xml:space="preserve">Lic. Deyanira Fernández </t>
  </si>
  <si>
    <t>Lic. Crismairi Rodríguez</t>
  </si>
  <si>
    <t xml:space="preserve">                      Lic. Erodis Diaz</t>
  </si>
  <si>
    <t xml:space="preserve">                     Director Ejecutivo</t>
  </si>
  <si>
    <t>Correspondiente al 2do Trimestre del 01 de Abril al 30 de Junio del 2022</t>
  </si>
  <si>
    <t>Abril</t>
  </si>
  <si>
    <t>Mayo</t>
  </si>
  <si>
    <t>Junio</t>
  </si>
  <si>
    <t>SACO DE DETERGENTE EN POLVO 30LB MARCA SR COMPADRE</t>
  </si>
  <si>
    <t>ESPONJA DE LAVAR PLATO AMARILLA MARCA LIMPANO</t>
  </si>
  <si>
    <t>RESALTADORES BEROL AMARILLOS/ VARIOS</t>
  </si>
  <si>
    <t>SUAPER #32 JUMBO</t>
  </si>
  <si>
    <t>CARPETAS COLGANTES PARA ARCHIVO 8 1/2 x 14</t>
  </si>
  <si>
    <t>CARPETAS COLGANTES PARA ARCHIVO 8 1/2 x 11</t>
  </si>
  <si>
    <t>CERA PARA CONTAR 10GR POINTER</t>
  </si>
  <si>
    <t>SACA PUNTA</t>
  </si>
  <si>
    <t>BORRA DE GOMA</t>
  </si>
  <si>
    <t>0366</t>
  </si>
  <si>
    <t>0367</t>
  </si>
  <si>
    <t>0368</t>
  </si>
  <si>
    <t>0369</t>
  </si>
  <si>
    <t>0370</t>
  </si>
  <si>
    <t>0371</t>
  </si>
  <si>
    <t>BRILLO VERDE PARA FREGAR MARCA EL FUERTE</t>
  </si>
  <si>
    <t>0372</t>
  </si>
  <si>
    <t>DESINFECTANTE DE PISOS MARCA AKOO</t>
  </si>
  <si>
    <t>0373</t>
  </si>
  <si>
    <t>ESCOBILLONES DE INODORO MARCA LINDA</t>
  </si>
  <si>
    <t>0374</t>
  </si>
  <si>
    <t>0375</t>
  </si>
  <si>
    <t>DETERGENTE BLANQUEADOR EN PLOVO DE 1 LB</t>
  </si>
  <si>
    <t>0376</t>
  </si>
  <si>
    <t>LIMPIA CRISTALES MARCA AKOO</t>
  </si>
  <si>
    <t>0377</t>
  </si>
  <si>
    <t>RETRILLO TIPO MANITA PLASTICO MARCA LINDA</t>
  </si>
  <si>
    <t>0378</t>
  </si>
  <si>
    <t>TINTA GI-16  CANON YELLOW</t>
  </si>
  <si>
    <t>0379</t>
  </si>
  <si>
    <t>TINTA GI-16  CANON MAGENTA</t>
  </si>
  <si>
    <t>0380</t>
  </si>
  <si>
    <t>TINTA GI-16  CANON AZUL</t>
  </si>
  <si>
    <t>0381</t>
  </si>
  <si>
    <t>TINTA GI-16  CANON BLACK</t>
  </si>
  <si>
    <t>0382</t>
  </si>
  <si>
    <t>TINTA T544 EPSON NEGRA</t>
  </si>
  <si>
    <t>0383</t>
  </si>
  <si>
    <t>TINTA T544 EPSON AZUL</t>
  </si>
  <si>
    <t>0384</t>
  </si>
  <si>
    <t>TINTA T544 EPSON YELLOW</t>
  </si>
  <si>
    <t>0385</t>
  </si>
  <si>
    <t>TINTA T544 EPSON MAGENTA</t>
  </si>
  <si>
    <t>0386</t>
  </si>
  <si>
    <t>TINTA  190 CANON PIXMA NEGRA</t>
  </si>
  <si>
    <t>0387</t>
  </si>
  <si>
    <t>0388</t>
  </si>
  <si>
    <t>CAJA DE PALILLOS DE PICADERA</t>
  </si>
  <si>
    <t>0389</t>
  </si>
  <si>
    <t>ETIQUETA PARA BOTELLAS DE AGUA IMPRESO FULL COLOR A TIRO Y RETIRO</t>
  </si>
  <si>
    <t>0</t>
  </si>
  <si>
    <t>0390</t>
  </si>
  <si>
    <t>CAJA  EN CARTOTINTE 14, DOBLADAS Y  PEGADAS CON UV BRILLO 7x4x3 PUL.</t>
  </si>
  <si>
    <t>0391</t>
  </si>
  <si>
    <t>0392</t>
  </si>
  <si>
    <t>0393</t>
  </si>
  <si>
    <t>4</t>
  </si>
  <si>
    <t>5</t>
  </si>
  <si>
    <t>6</t>
  </si>
  <si>
    <t>7</t>
  </si>
  <si>
    <t>8</t>
  </si>
  <si>
    <t>477</t>
  </si>
  <si>
    <t xml:space="preserve">   Balance General</t>
  </si>
  <si>
    <t xml:space="preserve">     (VALORES EN RD$)</t>
  </si>
  <si>
    <t>ACTIVOS</t>
  </si>
  <si>
    <t>ACTIVOS CORRIENTES</t>
  </si>
  <si>
    <t xml:space="preserve"> CAJA</t>
  </si>
  <si>
    <t xml:space="preserve"> BANCO RESERVAS 010-10242478-0</t>
  </si>
  <si>
    <t>EFECTIVO CAJA Y BANCO</t>
  </si>
  <si>
    <t>INVENTARIOS DE BIENES DE CONSUMO</t>
  </si>
  <si>
    <t>TOTAL ACTIVOS CORRIENTES</t>
  </si>
  <si>
    <t>ACTIVOS NO CORRIENTES</t>
  </si>
  <si>
    <t>BIENES MUEBLES, INMUEBLES E INTANGIBLES</t>
  </si>
  <si>
    <t>MOBILIARIO Y EQUIPOS</t>
  </si>
  <si>
    <t>MENOS DEPREC. ACUMULADA</t>
  </si>
  <si>
    <t>EQUIPO DE TRANSPORTE</t>
  </si>
  <si>
    <t>MAQUINARIAS Y EQUIPOS</t>
  </si>
  <si>
    <t>AJUSTE POR DIFERENCIA ACTIVOS FIJOS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</si>
  <si>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</si>
  <si>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</si>
  <si>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</si>
  <si>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</si>
  <si>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</si>
  <si>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</si>
  <si>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</si>
  <si>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</si>
  <si>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</si>
  <si>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</si>
  <si>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</si>
  <si>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</si>
  <si>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 xml:space="preserve">         PREPARADO POR:</t>
  </si>
  <si>
    <t>REVISADO POR:</t>
  </si>
  <si>
    <t xml:space="preserve">                   APROBADO POR:</t>
  </si>
  <si>
    <t xml:space="preserve">    Licda. Deyanira Fernández</t>
  </si>
  <si>
    <t>Licda. Crismairi Rodríguez</t>
  </si>
  <si>
    <t xml:space="preserve">                 Lic. Erodis Diaz</t>
  </si>
  <si>
    <t xml:space="preserve">       ENC. DIVISION DE CONTABILIDAD</t>
  </si>
  <si>
    <t>ENC. DPTO. FINANCIERO Y ADMINISTRATIVO</t>
  </si>
  <si>
    <t xml:space="preserve">                        DIRECTOR EJECUTIVO</t>
  </si>
  <si>
    <t xml:space="preserve">Teléfono: 809-475-3932, RNC: 401514291, Web: www.ccdf.gob.do      </t>
  </si>
  <si>
    <t xml:space="preserve"> AL 31 DE MAYO 2022</t>
  </si>
  <si>
    <t>216</t>
  </si>
  <si>
    <t xml:space="preserve"> B1500040275</t>
  </si>
  <si>
    <t>246</t>
  </si>
  <si>
    <t xml:space="preserve"> B1500295207</t>
  </si>
  <si>
    <t>SERVICIO DE ENERGIA ELECTRICA DEL CCDF, NIC 6454477, S/F 6454477.</t>
  </si>
  <si>
    <t>47,617.44</t>
  </si>
  <si>
    <t>222</t>
  </si>
  <si>
    <t>B1500000108</t>
  </si>
  <si>
    <t xml:space="preserve">ADQUISICION DE ACCESORIO DISPLAY PARA BACK PANEL, IMPRESION BACK PANEL Y PODIUM PARA USO DEL CCDF. S/O CCDF-DE-IN-000059-2022. </t>
  </si>
  <si>
    <t>71,447.59</t>
  </si>
  <si>
    <t>231</t>
  </si>
  <si>
    <t xml:space="preserve"> B1500000111</t>
  </si>
  <si>
    <t>27/06/2022</t>
  </si>
  <si>
    <t>ADQUISICION DE MATERIALES IMPRESOS PARA USO DEL CCDF. O/C CCZEDF-2022-00021</t>
  </si>
  <si>
    <t>56,324.23</t>
  </si>
  <si>
    <t>233</t>
  </si>
  <si>
    <t>B1500000480</t>
  </si>
  <si>
    <t>09/06/2022</t>
  </si>
  <si>
    <t>COMPRA DE UTENSILIOS DE COCINA 2DO TRIMESTRE 2022 DEL CCDF. S/O CCDF-SG-001-2022. O/C CCZEDF-2022-0014</t>
  </si>
  <si>
    <t>19,298.90</t>
  </si>
  <si>
    <t>237</t>
  </si>
  <si>
    <t>B1500000110</t>
  </si>
  <si>
    <t>25/06/2022</t>
  </si>
  <si>
    <t xml:space="preserve">PROCESO DE ADQUISICION DE UN COUNTER (MOSTRADOR) CON EL LOGO DEL CCDF PARA USO DE LAS ACTIVIDADES DE LA INSTITUCION. S/O DPD-IN-004-2022, </t>
  </si>
  <si>
    <t>23,645.71</t>
  </si>
  <si>
    <t>9</t>
  </si>
  <si>
    <t>207</t>
  </si>
  <si>
    <t>B1500000273</t>
  </si>
  <si>
    <t>13/06/2022</t>
  </si>
  <si>
    <t>Frio Max, SRL</t>
  </si>
  <si>
    <t>CONTRATACION DE SERVICIO DE REPARACION DEL AIRE ACONDICIONADO DEL DEPTO DE INCENTIVOS Y FIZCALIZACION DEL CCDF S/O CCDF-SG-009-2022. O/C CCZEDF-2022-00019</t>
  </si>
  <si>
    <t>10</t>
  </si>
  <si>
    <t>244</t>
  </si>
  <si>
    <t>B1500001018</t>
  </si>
  <si>
    <t>20/06/2022</t>
  </si>
  <si>
    <t>Inversiones Azul Del Este Dominicana, S.A</t>
  </si>
  <si>
    <t>ALQUILER DE SALON DE ACTIVIDADES, EQUIPOS AUDIOVISUALES Y REFRIGERIO PRIMERA ASAMBLEA ORDINARIA DEL CCDF.</t>
  </si>
  <si>
    <t>77,038.50</t>
  </si>
  <si>
    <t>Del 01 al 31 DE MAYO de 2022</t>
  </si>
  <si>
    <t>TRASFERENCIA RECIBIDA REF.4524000010149 No.R-5935</t>
  </si>
  <si>
    <t>PAGO ALQUILER ACTIVIDAD REPRESENTANTE  REF.25529217107</t>
  </si>
  <si>
    <t>PAGO SEVICIOS BASICOS REGIONAL NORTE REEF.265292175</t>
  </si>
  <si>
    <t>PAGO ALMUERZO ACTIVIDAD REPRESENTANTE  REF.265292375</t>
  </si>
  <si>
    <t>PAGO ARREGLO FLORAL  REF.265348380</t>
  </si>
  <si>
    <t>PAGO SERVICIO DE ALQUILER EQUIPOS REF.265394256</t>
  </si>
  <si>
    <t>TRASFERENCIA RECIBIDA REF.265506689 No.R-5936</t>
  </si>
  <si>
    <t>TRASFERENCIA RECIBIDA REF.265815678 No.R-5937</t>
  </si>
  <si>
    <t>PAGO ADQUISICION DE MEDICAMENTOS REF.265814679</t>
  </si>
  <si>
    <t>R-5938 NULO</t>
  </si>
  <si>
    <t>TRASFERENCIA RECIBIDA REF.265916249 No.R-5939</t>
  </si>
  <si>
    <t>TRASFERENCIA RECIBIDA REF.4524000030069 No.R-5940</t>
  </si>
  <si>
    <t>TRASFERENCIA RECIBIDA REF.4524000010092 No.R-5941</t>
  </si>
  <si>
    <t>TRASFERENCIA RECIBIDA REF.4524000010093 No.R-5942</t>
  </si>
  <si>
    <t>TRASFERENCIA RECIBIDA REF.26600209159 No.R-5943</t>
  </si>
  <si>
    <t>TRASFERENCIA RECIBIDA REF.266003141 No.R-5944</t>
  </si>
  <si>
    <t>R-5945 NULO</t>
  </si>
  <si>
    <t>TRASFERENCIA RECIBIDA REF.4524000020108 No.R-5946</t>
  </si>
  <si>
    <t>TRASFERENCIA RECIBIDA REF.4524000030086 No.R-5947</t>
  </si>
  <si>
    <t>TRASFERENCIA RECIBIDA REF.4524000030037 No.R-5948</t>
  </si>
  <si>
    <t>17/05/02/22</t>
  </si>
  <si>
    <t>TRASFERENCIA RECIBIDA REF.4524000030038 No.R-5949</t>
  </si>
  <si>
    <t>TRASFERENCIA RECIBIDA REF.266643929 No.R-5950</t>
  </si>
  <si>
    <t>TRASFERENCIA RECIBIDA REF.266644070 No.R-5951</t>
  </si>
  <si>
    <t>TRASFERENCIA RECIBIDA REF.266883306 No.R-5952</t>
  </si>
  <si>
    <t>PAGO VIATICO MIEMBRO PRIMERA ASAMBLEA REF.266900632</t>
  </si>
  <si>
    <t>PAGO VIATICO MIEMBRO PRIMERA ASAMBLEA  REF.266900639</t>
  </si>
  <si>
    <t>PAGO VIATICO MIEMBRO PRIMERA ASAMBLEA  REF.266900647</t>
  </si>
  <si>
    <t>PAGO VIATICO MIEMBROS PRIMERA ASAMBLEA REF.266900654</t>
  </si>
  <si>
    <t>PAGO VIATICO  MIEBROS  PRIMERA ASAMBLEA REF.266900659</t>
  </si>
  <si>
    <t>PAGO VIATICO  MIEBROS PRIMERA ASAMBLEA  REF.926690066</t>
  </si>
  <si>
    <t>PAGO VIATICO ZONA FRONTERIZA  REF.266900672</t>
  </si>
  <si>
    <t>PAGO VIATICO ZONA FRONTERIZA REF.266900678</t>
  </si>
  <si>
    <t>PAGO VIATICO ZONA FRONTERIZA REF.266900085</t>
  </si>
  <si>
    <t>PAGO VIATICO  MIEMBROS PRIMERA ASAMBLEA  REF.2669000691</t>
  </si>
  <si>
    <t>TRASFERENCIA RECIBIDA REF. 267283790 No.R-5953</t>
  </si>
  <si>
    <t>PAGO VIATICO ZONA FRONTERIZA  REF.267493453</t>
  </si>
  <si>
    <t>PAGO VIATICO ZONA FRONTERIZA  REF.267493450</t>
  </si>
  <si>
    <t>PAGO VIATICO INSPECCION  REF. 267493446</t>
  </si>
  <si>
    <t>TRASFERENCIA RECIBIDA REF.  267453245 No.R-5954</t>
  </si>
  <si>
    <t>TRASFERENCIA RECIBIDA REF. 4524000030095 No.R-5955</t>
  </si>
  <si>
    <t>TRASFERENCIA RECIBIDA REF. 267591956 No.R-5956</t>
  </si>
  <si>
    <t>PAGO VIATICO   FERIA BINACIONAL REF.267736827</t>
  </si>
  <si>
    <t>PAGO VIATICO FERIA BINACIONAL REF.267736822</t>
  </si>
  <si>
    <t>PAGO VIATICO  FERIA BINACIONAL REF.267736816</t>
  </si>
  <si>
    <t>PAGO VIATICO  FERIA BINACIONAL REF.267736803</t>
  </si>
  <si>
    <t>PAGO VIATICO  FERIA BINACIONAL REF.267736794</t>
  </si>
  <si>
    <t>PAGO VIATICO   FERIA BINACIONAL REF.267736786</t>
  </si>
  <si>
    <t>PAGO VIATICO  FERIA BINACIONAL REF.267736780</t>
  </si>
  <si>
    <t>PAGO VIATICO   FERIA BINACIONAL REF.267736773</t>
  </si>
  <si>
    <t>PAGO VIATICO   FERIA BINACIONAL REF.267736682</t>
  </si>
  <si>
    <t>PAGO VIATICO   FERIA BINACIONAL REF.267736675</t>
  </si>
  <si>
    <t>PAGO VIATICO  FERIA BINACIONAL REF.267736670</t>
  </si>
  <si>
    <t>PAGO VIATICO  FERIA BINACIONAL REF.267736662</t>
  </si>
  <si>
    <t>PAGO VIATICO  FERIA BINACIONAL REF.267736653</t>
  </si>
  <si>
    <t>PAGO VIATICO  FERIA BINACIONAL REF.267736648</t>
  </si>
  <si>
    <t>PAGO VIATICO  FERIA BINACIONAL REF.267736643</t>
  </si>
  <si>
    <t>PAGO VIATICO   FERIA BINACIONAL REF.267736636</t>
  </si>
  <si>
    <t>PAGO VIATICO  FERIA BINACIONAL REF.267736629</t>
  </si>
  <si>
    <t>PAGO VIATICO  FERIA BINACIONAL REF.267736624</t>
  </si>
  <si>
    <t>PAGO VIATICO FERIA BINACIONAL REF.267720128</t>
  </si>
  <si>
    <t>PAGO VIATICO  FERIA BINACIONAL REF.267720118</t>
  </si>
  <si>
    <t>PAGO VIATICO FERIA BINACIONAL REF. 26772010314</t>
  </si>
  <si>
    <t>PAGO VIATICO FERIA BINACIONAL REF.267720096</t>
  </si>
  <si>
    <t>PAGO VIATICO FERIA BINACIONAL REF. 26772009062</t>
  </si>
  <si>
    <t>TRASFERENCIA RECIBIDA REF. 4524000010112 No.R-5957</t>
  </si>
  <si>
    <t>CONTRIBUCION ECONOMICA ACTIVIDAD FRONTERIZA CK-4407</t>
  </si>
  <si>
    <t>TRASFERENCIA RECIBIDA REF. 268212381 No.R-5958</t>
  </si>
  <si>
    <t>TRASFERENCIA RECIBIDA REF. 26821241 No.R-5959</t>
  </si>
  <si>
    <t>JUEGO DE TAZA DE CAFÉ CON PLATO 4.22OZ HAUS</t>
  </si>
  <si>
    <t>18/10/20221</t>
  </si>
  <si>
    <t>2.3.2.4.01</t>
  </si>
  <si>
    <t>2.3.2.3.01</t>
  </si>
  <si>
    <t>2.3.6.3.06</t>
  </si>
  <si>
    <t>2.3.5.3.01</t>
  </si>
  <si>
    <t>ALFOMBRA DE ENTRADA EN RELIEVE</t>
  </si>
  <si>
    <t>ACCESORIO DISPLAY PARA BACK PANEL TAMAÑO 90x90 CODIGO DO/0474</t>
  </si>
  <si>
    <t>COUNTER (MOSTRADOR) CDX-351  TAMAÑO 95X16X56</t>
  </si>
  <si>
    <t>PODIUM EN ACRELICO TRANSPARENTE CODIGO DO/0475</t>
  </si>
  <si>
    <t>0394</t>
  </si>
  <si>
    <t>GRECA DE CAFÉ DE 12 TAZAS</t>
  </si>
  <si>
    <t>0395</t>
  </si>
  <si>
    <t>OLLA DE ALUMINIO CHOCOLATERA</t>
  </si>
  <si>
    <t>0396</t>
  </si>
  <si>
    <t>ENVASE PLASTICO PARA 5 LIBRAS CON SU TAPA</t>
  </si>
  <si>
    <t>0397</t>
  </si>
  <si>
    <t>GAFETAS STAFF CCDF TAMAÑO 5X7 IMPRESOS FULL COLOR</t>
  </si>
  <si>
    <t>2.3.3.3.01</t>
  </si>
  <si>
    <t>0398</t>
  </si>
  <si>
    <t>BANNERS IMPRESOS TAMAÑO 288X120 FILL COLOR</t>
  </si>
  <si>
    <t>0399</t>
  </si>
  <si>
    <t>TALONARIOS BOLETOS RIFA EN PAPEL BOND</t>
  </si>
  <si>
    <t>0400</t>
  </si>
  <si>
    <t>STICKERS IDENTIFICACION PREMIOS TAMAÑO 3X3</t>
  </si>
  <si>
    <t xml:space="preserve">    Al 31 de Mayo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</si>
</sst>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_(* #.##0.00_);_(* \(#.##0.00\);_(* &quot;-&quot;??_);_(@_)"/>
    <numFmt numFmtId="167" formatCode="dd\/mm\/yyyy"/>
  </numFmts>
  <fonts count="7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5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theme="4" tint="-0.499984740745262"/>
      <name val="Times New Roman"/>
      <family val="1"/>
    </font>
    <font>
      <u/>
      <sz val="11"/>
      <color theme="10"/>
      <name val="Times New Roman"/>
      <family val="1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u/>
      <sz val="9"/>
      <color theme="10"/>
      <name val="Times New Roman"/>
      <family val="1"/>
    </font>
    <font>
      <sz val="10"/>
      <name val="Mangal"/>
      <family val="2"/>
    </font>
    <font>
      <sz val="11"/>
      <name val="Times New Roman"/>
      <family val="1"/>
    </font>
    <font>
      <b/>
      <sz val="20"/>
      <name val="Times New Roman"/>
      <family val="1"/>
    </font>
    <font>
      <u/>
      <sz val="20"/>
      <color theme="4" tint="-0.249977111117893"/>
      <name val="Times New Roman"/>
      <family val="1"/>
    </font>
    <font>
      <b/>
      <sz val="24"/>
      <color theme="4" tint="-0.499984740745262"/>
      <name val="Times New Roman"/>
      <family val="1"/>
    </font>
    <font>
      <sz val="20"/>
      <name val="Times New Roman"/>
      <family val="1"/>
    </font>
    <font>
      <b/>
      <sz val="16"/>
      <name val="Times New Roman"/>
      <family val="1"/>
    </font>
    <font>
      <sz val="18"/>
      <name val="Times New Roman"/>
      <family val="1"/>
    </font>
    <font>
      <sz val="16"/>
      <name val="Times New Roman"/>
      <family val="1"/>
    </font>
    <font>
      <sz val="14"/>
      <name val="Times New Roman"/>
      <family val="1"/>
    </font>
    <font>
      <sz val="18"/>
      <color theme="1"/>
      <name val="Times New Roman"/>
      <family val="1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sz val="14"/>
      <color rgb="FF002D86"/>
      <name val="Arial"/>
      <family val="2"/>
    </font>
    <font>
      <u/>
      <sz val="14"/>
      <color theme="8" tint="-0.499984740745262"/>
      <name val="Calibri"/>
      <family val="2"/>
      <scheme val="minor"/>
    </font>
    <font>
      <sz val="12"/>
      <color rgb="FF002D86"/>
      <name val="Arial"/>
      <family val="2"/>
    </font>
    <font>
      <b/>
      <sz val="14"/>
      <name val="Times New Roman"/>
      <family val="1"/>
    </font>
    <font>
      <b/>
      <sz val="18"/>
      <color rgb="FF0070C0"/>
      <name val="Times New Roman"/>
      <family val="1"/>
    </font>
    <font>
      <sz val="14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name val="Times New Roman"/>
      <family val="1"/>
    </font>
    <font>
      <b/>
      <sz val="18"/>
      <color rgb="FF1673BA"/>
      <name val="Arial"/>
      <family val="2"/>
    </font>
    <font>
      <sz val="12"/>
      <color theme="1"/>
      <name val="Calibri"/>
      <family val="2"/>
      <scheme val="minor"/>
    </font>
    <font>
      <b/>
      <sz val="24"/>
      <color theme="8" tint="-0.499984740745262"/>
      <name val="Calibri"/>
      <family val="2"/>
      <scheme val="minor"/>
    </font>
    <font>
      <u/>
      <sz val="16"/>
      <color theme="10"/>
      <name val="Times New Roman"/>
      <family val="1"/>
    </font>
    <font>
      <b/>
      <i/>
      <sz val="22"/>
      <color rgb="FF002060"/>
      <name val="Calibri"/>
      <family val="2"/>
      <scheme val="minor"/>
    </font>
    <font>
      <b/>
      <sz val="16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color indexed="6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indexed="63"/>
      <name val="Arial"/>
      <family val="2"/>
    </font>
    <font>
      <b/>
      <sz val="18"/>
      <color theme="1"/>
      <name val="Calibri"/>
      <family val="2"/>
      <scheme val="minor"/>
    </font>
    <font>
      <b/>
      <sz val="15"/>
      <name val="Arial"/>
      <family val="2"/>
    </font>
    <font>
      <b/>
      <sz val="18"/>
      <name val="Arial"/>
      <family val="2"/>
    </font>
    <font>
      <b/>
      <sz val="18"/>
      <color theme="4" tint="-0.499984740745262"/>
      <name val="Arial"/>
      <family val="2"/>
    </font>
    <font>
      <u/>
      <sz val="12"/>
      <color theme="10"/>
      <name val="Times New Roman"/>
      <family val="1"/>
    </font>
    <font>
      <b/>
      <sz val="22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u val="singleAccounting"/>
      <sz val="16"/>
      <name val="Arial"/>
      <family val="2"/>
    </font>
    <font>
      <sz val="15"/>
      <name val="Arial"/>
      <family val="2"/>
    </font>
    <font>
      <sz val="11"/>
      <name val="Arial"/>
      <family val="2"/>
    </font>
    <font>
      <b/>
      <sz val="12"/>
      <color rgb="FF002060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theme="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3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3" fillId="0" borderId="0" applyFont="0" applyFill="0" applyBorder="0" applyAlignment="0" applyProtection="0"/>
    <xf numFmtId="0" fontId="44" fillId="0" borderId="0"/>
    <xf numFmtId="164" fontId="1" fillId="0" borderId="0" applyFont="0" applyFill="0" applyBorder="0" applyAlignment="0" applyProtection="0"/>
    <xf numFmtId="0" fontId="21" fillId="0" borderId="0" applyNumberFormat="0" applyFill="0" applyBorder="0" applyProtection="0">
      <alignment wrapText="1"/>
    </xf>
  </cellStyleXfs>
  <cellXfs count="276">
    <xf numFmtId="0" fontId="0" fillId="0" borderId="0" xfId="0"/>
    <xf numFmtId="0" fontId="2" fillId="2" borderId="0" xfId="0" applyFont="1" applyFill="1"/>
    <xf numFmtId="0" fontId="8" fillId="0" borderId="0" xfId="0" applyFont="1"/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65" fontId="15" fillId="0" borderId="3" xfId="0" applyNumberFormat="1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49" fontId="15" fillId="0" borderId="4" xfId="0" applyNumberFormat="1" applyFont="1" applyBorder="1" applyAlignment="1">
      <alignment horizontal="center"/>
    </xf>
    <xf numFmtId="0" fontId="15" fillId="0" borderId="4" xfId="0" applyFont="1" applyBorder="1" applyAlignment="1">
      <alignment horizontal="left"/>
    </xf>
    <xf numFmtId="0" fontId="18" fillId="0" borderId="0" xfId="0" applyFont="1"/>
    <xf numFmtId="0" fontId="15" fillId="0" borderId="4" xfId="0" applyFont="1" applyBorder="1"/>
    <xf numFmtId="0" fontId="13" fillId="0" borderId="4" xfId="0" applyFont="1" applyBorder="1" applyAlignment="1">
      <alignment horizontal="center"/>
    </xf>
    <xf numFmtId="0" fontId="13" fillId="0" borderId="4" xfId="0" applyFont="1" applyBorder="1"/>
    <xf numFmtId="0" fontId="13" fillId="0" borderId="4" xfId="0" applyFont="1" applyBorder="1" applyAlignment="1">
      <alignment horizontal="left"/>
    </xf>
    <xf numFmtId="164" fontId="6" fillId="3" borderId="9" xfId="0" applyNumberFormat="1" applyFont="1" applyFill="1" applyBorder="1"/>
    <xf numFmtId="0" fontId="10" fillId="0" borderId="0" xfId="2" applyFont="1" applyBorder="1" applyAlignment="1">
      <alignment horizontal="center" vertical="center"/>
    </xf>
    <xf numFmtId="0" fontId="20" fillId="0" borderId="0" xfId="2" applyFont="1" applyBorder="1" applyAlignment="1">
      <alignment horizontal="center" vertical="center"/>
    </xf>
    <xf numFmtId="0" fontId="15" fillId="0" borderId="0" xfId="0" applyFont="1"/>
    <xf numFmtId="0" fontId="4" fillId="2" borderId="0" xfId="0" applyFont="1" applyFill="1"/>
    <xf numFmtId="0" fontId="22" fillId="2" borderId="0" xfId="0" applyFont="1" applyFill="1"/>
    <xf numFmtId="0" fontId="22" fillId="2" borderId="0" xfId="0" applyFont="1" applyFill="1" applyAlignment="1">
      <alignment wrapText="1"/>
    </xf>
    <xf numFmtId="0" fontId="12" fillId="2" borderId="0" xfId="0" applyFont="1" applyFill="1"/>
    <xf numFmtId="0" fontId="26" fillId="2" borderId="0" xfId="0" applyFont="1" applyFill="1"/>
    <xf numFmtId="0" fontId="26" fillId="2" borderId="0" xfId="0" applyFont="1" applyFill="1" applyAlignment="1">
      <alignment wrapText="1"/>
    </xf>
    <xf numFmtId="0" fontId="27" fillId="4" borderId="4" xfId="0" applyFont="1" applyFill="1" applyBorder="1" applyAlignment="1">
      <alignment horizontal="center" vertical="center" wrapText="1"/>
    </xf>
    <xf numFmtId="0" fontId="22" fillId="0" borderId="0" xfId="0" applyFont="1"/>
    <xf numFmtId="49" fontId="26" fillId="0" borderId="4" xfId="0" applyNumberFormat="1" applyFont="1" applyBorder="1" applyAlignment="1">
      <alignment horizontal="center" vertical="center"/>
    </xf>
    <xf numFmtId="14" fontId="31" fillId="0" borderId="4" xfId="0" applyNumberFormat="1" applyFont="1" applyBorder="1" applyAlignment="1">
      <alignment horizontal="center" vertical="center"/>
    </xf>
    <xf numFmtId="0" fontId="30" fillId="0" borderId="0" xfId="0" applyFont="1"/>
    <xf numFmtId="0" fontId="12" fillId="0" borderId="0" xfId="0" applyFont="1"/>
    <xf numFmtId="0" fontId="23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64" fontId="23" fillId="0" borderId="0" xfId="0" applyNumberFormat="1" applyFont="1"/>
    <xf numFmtId="0" fontId="29" fillId="2" borderId="0" xfId="0" applyFont="1" applyFill="1"/>
    <xf numFmtId="0" fontId="28" fillId="2" borderId="0" xfId="0" applyFont="1" applyFill="1"/>
    <xf numFmtId="0" fontId="34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36" fillId="2" borderId="0" xfId="0" applyFont="1" applyFill="1" applyAlignment="1">
      <alignment vertical="center"/>
    </xf>
    <xf numFmtId="0" fontId="39" fillId="0" borderId="0" xfId="0" applyFont="1" applyAlignment="1">
      <alignment horizontal="center" vertical="center"/>
    </xf>
    <xf numFmtId="0" fontId="34" fillId="2" borderId="0" xfId="0" applyFont="1" applyFill="1" applyAlignment="1">
      <alignment horizontal="center" vertical="center" wrapText="1"/>
    </xf>
    <xf numFmtId="49" fontId="22" fillId="2" borderId="0" xfId="0" applyNumberFormat="1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40" fillId="4" borderId="4" xfId="0" applyFont="1" applyFill="1" applyBorder="1" applyAlignment="1">
      <alignment horizontal="center" vertical="center" wrapText="1"/>
    </xf>
    <xf numFmtId="0" fontId="3" fillId="2" borderId="0" xfId="0" applyFont="1" applyFill="1"/>
    <xf numFmtId="164" fontId="11" fillId="0" borderId="0" xfId="2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166" fontId="22" fillId="2" borderId="0" xfId="10" applyFont="1" applyFill="1" applyBorder="1"/>
    <xf numFmtId="166" fontId="26" fillId="2" borderId="0" xfId="10" applyFont="1" applyFill="1" applyBorder="1"/>
    <xf numFmtId="166" fontId="29" fillId="0" borderId="0" xfId="10" applyFont="1" applyFill="1" applyBorder="1"/>
    <xf numFmtId="166" fontId="28" fillId="2" borderId="0" xfId="10" applyFont="1" applyFill="1" applyBorder="1"/>
    <xf numFmtId="0" fontId="33" fillId="2" borderId="0" xfId="0" applyFont="1" applyFill="1" applyAlignment="1">
      <alignment horizontal="left"/>
    </xf>
    <xf numFmtId="166" fontId="29" fillId="2" borderId="0" xfId="10" applyFont="1" applyFill="1" applyBorder="1" applyAlignment="1">
      <alignment vertical="center"/>
    </xf>
    <xf numFmtId="166" fontId="22" fillId="0" borderId="0" xfId="10" applyFont="1" applyFill="1" applyBorder="1"/>
    <xf numFmtId="0" fontId="26" fillId="0" borderId="7" xfId="0" applyFont="1" applyBorder="1" applyAlignment="1">
      <alignment horizontal="center"/>
    </xf>
    <xf numFmtId="0" fontId="23" fillId="2" borderId="0" xfId="0" applyFont="1" applyFill="1"/>
    <xf numFmtId="0" fontId="29" fillId="0" borderId="4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/>
    </xf>
    <xf numFmtId="164" fontId="6" fillId="3" borderId="8" xfId="0" applyNumberFormat="1" applyFont="1" applyFill="1" applyBorder="1"/>
    <xf numFmtId="0" fontId="42" fillId="0" borderId="4" xfId="0" applyFont="1" applyBorder="1" applyAlignment="1">
      <alignment horizontal="center" vertical="center" wrapText="1"/>
    </xf>
    <xf numFmtId="0" fontId="34" fillId="2" borderId="0" xfId="0" applyFont="1" applyFill="1" applyAlignment="1">
      <alignment horizontal="center"/>
    </xf>
    <xf numFmtId="0" fontId="15" fillId="2" borderId="4" xfId="0" applyFont="1" applyFill="1" applyBorder="1" applyAlignment="1">
      <alignment horizontal="center"/>
    </xf>
    <xf numFmtId="164" fontId="6" fillId="3" borderId="5" xfId="0" applyNumberFormat="1" applyFont="1" applyFill="1" applyBorder="1"/>
    <xf numFmtId="14" fontId="4" fillId="0" borderId="4" xfId="0" applyNumberFormat="1" applyFont="1" applyBorder="1" applyAlignment="1">
      <alignment horizontal="center" vertical="center"/>
    </xf>
    <xf numFmtId="49" fontId="28" fillId="0" borderId="4" xfId="0" applyNumberFormat="1" applyFont="1" applyBorder="1" applyAlignment="1">
      <alignment horizontal="center" vertical="center" wrapText="1"/>
    </xf>
    <xf numFmtId="49" fontId="28" fillId="0" borderId="4" xfId="0" applyNumberFormat="1" applyFont="1" applyBorder="1" applyAlignment="1">
      <alignment horizontal="center" vertical="center"/>
    </xf>
    <xf numFmtId="49" fontId="26" fillId="0" borderId="7" xfId="0" applyNumberFormat="1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166" fontId="27" fillId="4" borderId="4" xfId="10" applyFont="1" applyFill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164" fontId="26" fillId="0" borderId="4" xfId="23" applyFont="1" applyFill="1" applyBorder="1" applyAlignment="1">
      <alignment horizontal="center" vertical="center"/>
    </xf>
    <xf numFmtId="164" fontId="28" fillId="0" borderId="7" xfId="23" applyFont="1" applyBorder="1" applyAlignment="1">
      <alignment vertical="center"/>
    </xf>
    <xf numFmtId="164" fontId="26" fillId="0" borderId="7" xfId="23" applyFont="1" applyBorder="1" applyAlignment="1">
      <alignment vertical="center"/>
    </xf>
    <xf numFmtId="164" fontId="26" fillId="0" borderId="7" xfId="23" applyFont="1" applyFill="1" applyBorder="1" applyAlignment="1">
      <alignment horizontal="center" vertical="center"/>
    </xf>
    <xf numFmtId="164" fontId="28" fillId="0" borderId="7" xfId="23" applyFont="1" applyBorder="1" applyAlignment="1">
      <alignment horizontal="center" vertical="center"/>
    </xf>
    <xf numFmtId="164" fontId="26" fillId="0" borderId="7" xfId="23" applyFont="1" applyBorder="1" applyAlignment="1">
      <alignment horizontal="center" vertical="center"/>
    </xf>
    <xf numFmtId="164" fontId="23" fillId="0" borderId="7" xfId="23" applyFont="1" applyBorder="1"/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 wrapText="1"/>
    </xf>
    <xf numFmtId="164" fontId="16" fillId="0" borderId="4" xfId="23" applyFont="1" applyFill="1" applyBorder="1" applyAlignment="1">
      <alignment horizontal="center"/>
    </xf>
    <xf numFmtId="49" fontId="17" fillId="0" borderId="4" xfId="23" applyNumberFormat="1" applyFont="1" applyFill="1" applyBorder="1" applyAlignment="1">
      <alignment horizontal="center"/>
    </xf>
    <xf numFmtId="164" fontId="17" fillId="0" borderId="4" xfId="23" applyFont="1" applyFill="1" applyBorder="1" applyAlignment="1">
      <alignment horizontal="center"/>
    </xf>
    <xf numFmtId="49" fontId="17" fillId="0" borderId="11" xfId="23" applyNumberFormat="1" applyFont="1" applyFill="1" applyBorder="1" applyAlignment="1">
      <alignment horizontal="center"/>
    </xf>
    <xf numFmtId="164" fontId="17" fillId="0" borderId="7" xfId="23" applyFont="1" applyFill="1" applyBorder="1" applyAlignment="1">
      <alignment horizontal="center"/>
    </xf>
    <xf numFmtId="49" fontId="17" fillId="0" borderId="14" xfId="23" applyNumberFormat="1" applyFont="1" applyFill="1" applyBorder="1" applyAlignment="1">
      <alignment horizontal="center"/>
    </xf>
    <xf numFmtId="164" fontId="17" fillId="0" borderId="14" xfId="23" applyFont="1" applyFill="1" applyBorder="1" applyAlignment="1">
      <alignment horizontal="right"/>
    </xf>
    <xf numFmtId="164" fontId="17" fillId="0" borderId="4" xfId="23" applyFont="1" applyBorder="1" applyAlignment="1">
      <alignment horizontal="center"/>
    </xf>
    <xf numFmtId="164" fontId="16" fillId="0" borderId="4" xfId="23" applyFont="1" applyFill="1" applyBorder="1"/>
    <xf numFmtId="164" fontId="16" fillId="0" borderId="4" xfId="0" applyNumberFormat="1" applyFont="1" applyBorder="1"/>
    <xf numFmtId="0" fontId="15" fillId="0" borderId="4" xfId="0" applyFont="1" applyBorder="1" applyAlignment="1">
      <alignment horizontal="left" wrapText="1"/>
    </xf>
    <xf numFmtId="49" fontId="17" fillId="0" borderId="7" xfId="23" applyNumberFormat="1" applyFont="1" applyFill="1" applyBorder="1" applyAlignment="1">
      <alignment horizontal="center"/>
    </xf>
    <xf numFmtId="49" fontId="17" fillId="0" borderId="15" xfId="23" applyNumberFormat="1" applyFont="1" applyFill="1" applyBorder="1" applyAlignment="1">
      <alignment horizontal="center"/>
    </xf>
    <xf numFmtId="164" fontId="17" fillId="0" borderId="11" xfId="23" applyFont="1" applyFill="1" applyBorder="1" applyAlignment="1">
      <alignment horizontal="center"/>
    </xf>
    <xf numFmtId="165" fontId="15" fillId="0" borderId="4" xfId="0" applyNumberFormat="1" applyFont="1" applyBorder="1" applyAlignment="1">
      <alignment horizontal="center"/>
    </xf>
    <xf numFmtId="165" fontId="15" fillId="0" borderId="19" xfId="0" applyNumberFormat="1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165" fontId="15" fillId="0" borderId="21" xfId="0" applyNumberFormat="1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7" xfId="0" applyFont="1" applyBorder="1" applyAlignment="1">
      <alignment horizontal="left"/>
    </xf>
    <xf numFmtId="49" fontId="17" fillId="0" borderId="5" xfId="23" applyNumberFormat="1" applyFont="1" applyFill="1" applyBorder="1" applyAlignment="1">
      <alignment horizontal="center"/>
    </xf>
    <xf numFmtId="49" fontId="17" fillId="0" borderId="22" xfId="23" applyNumberFormat="1" applyFont="1" applyFill="1" applyBorder="1" applyAlignment="1">
      <alignment horizontal="center"/>
    </xf>
    <xf numFmtId="49" fontId="17" fillId="0" borderId="6" xfId="23" applyNumberFormat="1" applyFont="1" applyFill="1" applyBorder="1" applyAlignment="1">
      <alignment horizontal="center"/>
    </xf>
    <xf numFmtId="49" fontId="17" fillId="0" borderId="16" xfId="23" applyNumberFormat="1" applyFont="1" applyFill="1" applyBorder="1" applyAlignment="1">
      <alignment horizontal="center"/>
    </xf>
    <xf numFmtId="164" fontId="16" fillId="0" borderId="20" xfId="23" applyFont="1" applyFill="1" applyBorder="1" applyAlignment="1">
      <alignment horizontal="center"/>
    </xf>
    <xf numFmtId="164" fontId="6" fillId="3" borderId="25" xfId="0" applyNumberFormat="1" applyFont="1" applyFill="1" applyBorder="1"/>
    <xf numFmtId="164" fontId="6" fillId="3" borderId="5" xfId="23" applyFont="1" applyFill="1" applyBorder="1" applyAlignment="1">
      <alignment horizontal="center" vertical="center"/>
    </xf>
    <xf numFmtId="0" fontId="5" fillId="0" borderId="0" xfId="0" applyFont="1"/>
    <xf numFmtId="0" fontId="46" fillId="0" borderId="4" xfId="0" applyFont="1" applyBorder="1" applyAlignment="1">
      <alignment horizontal="left" vertical="center" wrapText="1"/>
    </xf>
    <xf numFmtId="49" fontId="28" fillId="0" borderId="7" xfId="0" applyNumberFormat="1" applyFont="1" applyBorder="1" applyAlignment="1">
      <alignment horizontal="center" vertical="center"/>
    </xf>
    <xf numFmtId="49" fontId="28" fillId="0" borderId="7" xfId="0" applyNumberFormat="1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47" fillId="0" borderId="7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 wrapText="1"/>
    </xf>
    <xf numFmtId="0" fontId="49" fillId="0" borderId="4" xfId="0" applyFont="1" applyBorder="1" applyAlignment="1">
      <alignment horizontal="left" vertical="center" wrapText="1"/>
    </xf>
    <xf numFmtId="0" fontId="48" fillId="0" borderId="4" xfId="0" applyFont="1" applyBorder="1" applyAlignment="1">
      <alignment horizontal="center" vertical="center"/>
    </xf>
    <xf numFmtId="0" fontId="0" fillId="2" borderId="0" xfId="0" applyFill="1"/>
    <xf numFmtId="0" fontId="5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54" fillId="5" borderId="26" xfId="0" applyFont="1" applyFill="1" applyBorder="1" applyAlignment="1">
      <alignment vertical="center" wrapText="1"/>
    </xf>
    <xf numFmtId="0" fontId="55" fillId="5" borderId="26" xfId="0" applyFont="1" applyFill="1" applyBorder="1" applyAlignment="1">
      <alignment horizontal="center" vertical="center" wrapText="1"/>
    </xf>
    <xf numFmtId="0" fontId="0" fillId="0" borderId="26" xfId="0" applyBorder="1"/>
    <xf numFmtId="49" fontId="12" fillId="0" borderId="7" xfId="17" applyNumberFormat="1" applyFont="1" applyBorder="1" applyAlignment="1">
      <alignment horizontal="center"/>
    </xf>
    <xf numFmtId="0" fontId="49" fillId="0" borderId="26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49" fillId="0" borderId="26" xfId="0" applyFont="1" applyBorder="1"/>
    <xf numFmtId="43" fontId="56" fillId="0" borderId="26" xfId="1" applyFont="1" applyBorder="1"/>
    <xf numFmtId="167" fontId="57" fillId="0" borderId="26" xfId="0" applyNumberFormat="1" applyFont="1" applyBorder="1" applyAlignment="1">
      <alignment horizontal="left"/>
    </xf>
    <xf numFmtId="43" fontId="58" fillId="2" borderId="26" xfId="1" applyFont="1" applyFill="1" applyBorder="1"/>
    <xf numFmtId="43" fontId="49" fillId="2" borderId="26" xfId="1" applyFont="1" applyFill="1" applyBorder="1"/>
    <xf numFmtId="43" fontId="59" fillId="0" borderId="26" xfId="1" applyFont="1" applyBorder="1"/>
    <xf numFmtId="43" fontId="59" fillId="2" borderId="26" xfId="1" applyFont="1" applyFill="1" applyBorder="1"/>
    <xf numFmtId="0" fontId="60" fillId="0" borderId="0" xfId="0" applyFont="1" applyAlignment="1">
      <alignment horizontal="left"/>
    </xf>
    <xf numFmtId="43" fontId="59" fillId="0" borderId="26" xfId="1" applyFont="1" applyFill="1" applyBorder="1"/>
    <xf numFmtId="0" fontId="54" fillId="2" borderId="26" xfId="0" applyFont="1" applyFill="1" applyBorder="1" applyAlignment="1">
      <alignment horizontal="center" vertical="center"/>
    </xf>
    <xf numFmtId="4" fontId="56" fillId="2" borderId="26" xfId="0" applyNumberFormat="1" applyFont="1" applyFill="1" applyBorder="1" applyAlignment="1">
      <alignment horizontal="center" vertical="center"/>
    </xf>
    <xf numFmtId="164" fontId="56" fillId="0" borderId="26" xfId="0" applyNumberFormat="1" applyFont="1" applyBorder="1"/>
    <xf numFmtId="167" fontId="60" fillId="0" borderId="0" xfId="0" applyNumberFormat="1" applyFont="1" applyAlignment="1">
      <alignment horizontal="left"/>
    </xf>
    <xf numFmtId="43" fontId="0" fillId="0" borderId="0" xfId="1" applyFont="1"/>
    <xf numFmtId="0" fontId="5" fillId="2" borderId="0" xfId="0" applyFont="1" applyFill="1"/>
    <xf numFmtId="0" fontId="45" fillId="0" borderId="0" xfId="0" applyFont="1"/>
    <xf numFmtId="0" fontId="62" fillId="2" borderId="0" xfId="0" applyFont="1" applyFill="1"/>
    <xf numFmtId="0" fontId="2" fillId="2" borderId="0" xfId="0" applyFont="1" applyFill="1" applyAlignment="1">
      <alignment horizontal="left"/>
    </xf>
    <xf numFmtId="0" fontId="3" fillId="0" borderId="0" xfId="0" applyFont="1"/>
    <xf numFmtId="0" fontId="63" fillId="2" borderId="0" xfId="24" applyFont="1" applyFill="1">
      <alignment wrapText="1"/>
    </xf>
    <xf numFmtId="0" fontId="64" fillId="2" borderId="0" xfId="24" applyFont="1" applyFill="1">
      <alignment wrapText="1"/>
    </xf>
    <xf numFmtId="0" fontId="65" fillId="0" borderId="0" xfId="2" applyFont="1" applyAlignment="1">
      <alignment vertical="center"/>
    </xf>
    <xf numFmtId="0" fontId="53" fillId="2" borderId="0" xfId="0" applyFont="1" applyFill="1" applyAlignment="1">
      <alignment vertical="center"/>
    </xf>
    <xf numFmtId="0" fontId="63" fillId="2" borderId="0" xfId="0" applyFont="1" applyFill="1" applyAlignment="1">
      <alignment vertical="center"/>
    </xf>
    <xf numFmtId="0" fontId="67" fillId="2" borderId="0" xfId="0" applyFont="1" applyFill="1" applyAlignment="1">
      <alignment vertical="center"/>
    </xf>
    <xf numFmtId="0" fontId="54" fillId="2" borderId="0" xfId="0" applyFont="1" applyFill="1" applyAlignment="1">
      <alignment horizontal="center" vertical="center"/>
    </xf>
    <xf numFmtId="0" fontId="53" fillId="2" borderId="0" xfId="0" applyFont="1" applyFill="1"/>
    <xf numFmtId="0" fontId="54" fillId="2" borderId="0" xfId="0" applyFont="1" applyFill="1" applyAlignment="1">
      <alignment horizontal="center" vertical="center" wrapText="1"/>
    </xf>
    <xf numFmtId="0" fontId="68" fillId="2" borderId="0" xfId="0" applyFont="1" applyFill="1" applyAlignment="1">
      <alignment horizontal="left" vertical="center"/>
    </xf>
    <xf numFmtId="164" fontId="69" fillId="2" borderId="0" xfId="1" applyNumberFormat="1" applyFont="1" applyFill="1" applyAlignment="1">
      <alignment horizontal="center" vertical="center"/>
    </xf>
    <xf numFmtId="0" fontId="70" fillId="2" borderId="0" xfId="0" applyFont="1" applyFill="1" applyAlignment="1">
      <alignment horizontal="center" wrapText="1"/>
    </xf>
    <xf numFmtId="43" fontId="68" fillId="2" borderId="0" xfId="1" applyFont="1" applyFill="1" applyAlignment="1">
      <alignment horizontal="left" vertical="center"/>
    </xf>
    <xf numFmtId="164" fontId="69" fillId="2" borderId="29" xfId="1" applyNumberFormat="1" applyFont="1" applyFill="1" applyBorder="1" applyAlignment="1">
      <alignment horizontal="center" vertical="center"/>
    </xf>
    <xf numFmtId="0" fontId="70" fillId="2" borderId="0" xfId="0" quotePrefix="1" applyFont="1" applyFill="1" applyAlignment="1">
      <alignment horizontal="center"/>
    </xf>
    <xf numFmtId="164" fontId="53" fillId="2" borderId="0" xfId="1" applyNumberFormat="1" applyFont="1" applyFill="1" applyAlignment="1">
      <alignment horizontal="center" vertical="center"/>
    </xf>
    <xf numFmtId="0" fontId="70" fillId="2" borderId="0" xfId="0" applyFont="1" applyFill="1" applyAlignment="1">
      <alignment horizontal="center"/>
    </xf>
    <xf numFmtId="43" fontId="69" fillId="2" borderId="29" xfId="1" applyFont="1" applyFill="1" applyBorder="1" applyAlignment="1">
      <alignment horizontal="left" vertical="center"/>
    </xf>
    <xf numFmtId="0" fontId="71" fillId="2" borderId="0" xfId="0" applyFont="1" applyFill="1" applyAlignment="1">
      <alignment horizontal="left"/>
    </xf>
    <xf numFmtId="164" fontId="53" fillId="2" borderId="29" xfId="1" applyNumberFormat="1" applyFont="1" applyFill="1" applyBorder="1" applyAlignment="1">
      <alignment vertical="center" wrapText="1"/>
    </xf>
    <xf numFmtId="164" fontId="54" fillId="2" borderId="0" xfId="1" applyNumberFormat="1" applyFont="1" applyFill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164" fontId="54" fillId="2" borderId="0" xfId="1" applyNumberFormat="1" applyFont="1" applyFill="1" applyAlignment="1">
      <alignment vertical="center"/>
    </xf>
    <xf numFmtId="43" fontId="69" fillId="2" borderId="0" xfId="1" applyFont="1" applyFill="1" applyAlignment="1">
      <alignment horizontal="left" vertical="center"/>
    </xf>
    <xf numFmtId="164" fontId="53" fillId="2" borderId="0" xfId="1" applyNumberFormat="1" applyFont="1" applyFill="1" applyAlignment="1">
      <alignment vertical="center" wrapText="1"/>
    </xf>
    <xf numFmtId="43" fontId="0" fillId="2" borderId="0" xfId="1" applyFont="1" applyFill="1"/>
    <xf numFmtId="0" fontId="59" fillId="2" borderId="0" xfId="0" applyFont="1" applyFill="1" applyAlignment="1">
      <alignment horizontal="left" vertical="center"/>
    </xf>
    <xf numFmtId="0" fontId="59" fillId="2" borderId="0" xfId="0" applyFont="1" applyFill="1" applyAlignment="1">
      <alignment horizontal="center"/>
    </xf>
    <xf numFmtId="164" fontId="69" fillId="2" borderId="0" xfId="1" applyNumberFormat="1" applyFont="1" applyFill="1" applyAlignment="1">
      <alignment vertical="center" wrapText="1"/>
    </xf>
    <xf numFmtId="164" fontId="59" fillId="2" borderId="0" xfId="0" applyNumberFormat="1" applyFont="1" applyFill="1" applyAlignment="1">
      <alignment horizontal="center"/>
    </xf>
    <xf numFmtId="164" fontId="0" fillId="2" borderId="0" xfId="0" applyNumberFormat="1" applyFill="1"/>
    <xf numFmtId="43" fontId="69" fillId="2" borderId="0" xfId="1" applyFont="1" applyFill="1" applyBorder="1" applyAlignment="1">
      <alignment horizontal="left" vertical="center"/>
    </xf>
    <xf numFmtId="43" fontId="45" fillId="2" borderId="0" xfId="1" applyFont="1" applyFill="1"/>
    <xf numFmtId="0" fontId="56" fillId="2" borderId="0" xfId="0" applyFont="1" applyFill="1" applyAlignment="1">
      <alignment horizontal="left" vertical="top"/>
    </xf>
    <xf numFmtId="164" fontId="69" fillId="2" borderId="29" xfId="1" applyNumberFormat="1" applyFont="1" applyFill="1" applyBorder="1" applyAlignment="1">
      <alignment vertical="center" wrapText="1"/>
    </xf>
    <xf numFmtId="0" fontId="53" fillId="2" borderId="0" xfId="0" applyFont="1" applyFill="1" applyAlignment="1">
      <alignment horizontal="left" vertical="center"/>
    </xf>
    <xf numFmtId="43" fontId="53" fillId="2" borderId="0" xfId="1" applyFont="1" applyFill="1" applyAlignment="1">
      <alignment horizontal="left" vertical="center"/>
    </xf>
    <xf numFmtId="164" fontId="53" fillId="2" borderId="30" xfId="0" applyNumberFormat="1" applyFont="1" applyFill="1" applyBorder="1" applyAlignment="1">
      <alignment vertical="center" wrapText="1"/>
    </xf>
    <xf numFmtId="0" fontId="69" fillId="2" borderId="0" xfId="0" applyFont="1" applyFill="1" applyAlignment="1">
      <alignment vertical="center" wrapText="1"/>
    </xf>
    <xf numFmtId="43" fontId="67" fillId="2" borderId="0" xfId="1" applyFont="1" applyFill="1" applyAlignment="1">
      <alignment horizontal="left" vertical="center"/>
    </xf>
    <xf numFmtId="0" fontId="68" fillId="2" borderId="0" xfId="0" applyFont="1" applyFill="1" applyAlignment="1">
      <alignment vertical="center" wrapText="1"/>
    </xf>
    <xf numFmtId="43" fontId="72" fillId="2" borderId="0" xfId="1" applyFont="1" applyFill="1"/>
    <xf numFmtId="164" fontId="68" fillId="2" borderId="0" xfId="0" applyNumberFormat="1" applyFont="1" applyFill="1" applyAlignment="1">
      <alignment vertical="center" wrapText="1"/>
    </xf>
    <xf numFmtId="164" fontId="73" fillId="2" borderId="0" xfId="1" applyNumberFormat="1" applyFont="1" applyFill="1" applyAlignment="1">
      <alignment vertical="center" wrapText="1"/>
    </xf>
    <xf numFmtId="164" fontId="53" fillId="2" borderId="31" xfId="1" applyNumberFormat="1" applyFont="1" applyFill="1" applyBorder="1" applyAlignment="1">
      <alignment vertical="center" wrapText="1"/>
    </xf>
    <xf numFmtId="0" fontId="70" fillId="2" borderId="0" xfId="0" applyFont="1" applyFill="1" applyAlignment="1">
      <alignment horizontal="left"/>
    </xf>
    <xf numFmtId="164" fontId="53" fillId="2" borderId="0" xfId="0" applyNumberFormat="1" applyFont="1" applyFill="1" applyAlignment="1">
      <alignment vertical="center" wrapText="1"/>
    </xf>
    <xf numFmtId="164" fontId="69" fillId="2" borderId="31" xfId="1" applyNumberFormat="1" applyFont="1" applyFill="1" applyBorder="1" applyAlignment="1">
      <alignment vertical="center" wrapText="1"/>
    </xf>
    <xf numFmtId="164" fontId="53" fillId="2" borderId="30" xfId="1" applyNumberFormat="1" applyFont="1" applyFill="1" applyBorder="1" applyAlignment="1">
      <alignment vertical="center" wrapText="1"/>
    </xf>
    <xf numFmtId="0" fontId="54" fillId="2" borderId="0" xfId="0" applyFont="1" applyFill="1" applyAlignment="1">
      <alignment vertical="center" wrapText="1"/>
    </xf>
    <xf numFmtId="0" fontId="74" fillId="2" borderId="0" xfId="0" applyFont="1" applyFill="1" applyAlignment="1">
      <alignment horizontal="left"/>
    </xf>
    <xf numFmtId="0" fontId="49" fillId="0" borderId="0" xfId="0" applyFont="1"/>
    <xf numFmtId="14" fontId="74" fillId="2" borderId="0" xfId="0" applyNumberFormat="1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49" fillId="2" borderId="0" xfId="0" applyFont="1" applyFill="1"/>
    <xf numFmtId="14" fontId="62" fillId="2" borderId="0" xfId="0" applyNumberFormat="1" applyFont="1" applyFill="1" applyAlignment="1">
      <alignment horizontal="left"/>
    </xf>
    <xf numFmtId="14" fontId="62" fillId="2" borderId="0" xfId="0" applyNumberFormat="1" applyFont="1" applyFill="1" applyAlignment="1">
      <alignment horizontal="center" vertical="top"/>
    </xf>
    <xf numFmtId="14" fontId="59" fillId="2" borderId="0" xfId="0" applyNumberFormat="1" applyFont="1" applyFill="1" applyAlignment="1">
      <alignment horizontal="left"/>
    </xf>
    <xf numFmtId="14" fontId="59" fillId="2" borderId="0" xfId="0" applyNumberFormat="1" applyFont="1" applyFill="1" applyAlignment="1">
      <alignment horizontal="center" vertical="top"/>
    </xf>
    <xf numFmtId="14" fontId="74" fillId="2" borderId="0" xfId="0" applyNumberFormat="1" applyFont="1" applyFill="1" applyAlignment="1">
      <alignment horizontal="center"/>
    </xf>
    <xf numFmtId="14" fontId="75" fillId="2" borderId="0" xfId="0" applyNumberFormat="1" applyFont="1" applyFill="1" applyAlignment="1">
      <alignment horizontal="center"/>
    </xf>
    <xf numFmtId="0" fontId="54" fillId="2" borderId="32" xfId="0" applyFont="1" applyFill="1" applyBorder="1" applyAlignment="1">
      <alignment horizontal="left" vertical="center"/>
    </xf>
    <xf numFmtId="0" fontId="68" fillId="2" borderId="32" xfId="0" applyFont="1" applyFill="1" applyBorder="1" applyAlignment="1">
      <alignment vertical="center" wrapText="1"/>
    </xf>
    <xf numFmtId="0" fontId="0" fillId="2" borderId="32" xfId="0" applyFill="1" applyBorder="1"/>
    <xf numFmtId="0" fontId="32" fillId="2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4" fillId="5" borderId="26" xfId="0" applyFont="1" applyFill="1" applyBorder="1" applyAlignment="1">
      <alignment horizontal="center" vertical="center" wrapText="1"/>
    </xf>
    <xf numFmtId="0" fontId="51" fillId="2" borderId="0" xfId="2" applyFont="1" applyFill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63" fillId="2" borderId="0" xfId="24" applyFont="1" applyFill="1" applyAlignment="1">
      <alignment horizontal="center" wrapText="1"/>
    </xf>
    <xf numFmtId="0" fontId="54" fillId="2" borderId="0" xfId="0" applyFont="1" applyFill="1" applyAlignment="1">
      <alignment horizontal="left" vertical="center"/>
    </xf>
    <xf numFmtId="14" fontId="4" fillId="0" borderId="7" xfId="0" applyNumberFormat="1" applyFont="1" applyBorder="1" applyAlignment="1">
      <alignment horizontal="center" vertical="center"/>
    </xf>
    <xf numFmtId="0" fontId="46" fillId="0" borderId="7" xfId="0" applyFont="1" applyBorder="1" applyAlignment="1">
      <alignment horizontal="left" vertical="center" wrapText="1"/>
    </xf>
    <xf numFmtId="0" fontId="48" fillId="0" borderId="7" xfId="0" applyFont="1" applyBorder="1" applyAlignment="1">
      <alignment horizontal="center" vertical="center" wrapText="1"/>
    </xf>
    <xf numFmtId="0" fontId="59" fillId="0" borderId="26" xfId="0" applyFont="1" applyBorder="1"/>
    <xf numFmtId="0" fontId="12" fillId="0" borderId="4" xfId="0" applyFont="1" applyBorder="1" applyAlignment="1">
      <alignment wrapText="1"/>
    </xf>
    <xf numFmtId="0" fontId="59" fillId="0" borderId="27" xfId="0" applyFont="1" applyBorder="1"/>
    <xf numFmtId="0" fontId="59" fillId="2" borderId="26" xfId="1" applyNumberFormat="1" applyFont="1" applyFill="1" applyBorder="1" applyAlignment="1"/>
    <xf numFmtId="0" fontId="59" fillId="2" borderId="26" xfId="1" applyNumberFormat="1" applyFont="1" applyFill="1" applyBorder="1" applyAlignment="1">
      <alignment horizontal="center"/>
    </xf>
    <xf numFmtId="0" fontId="56" fillId="2" borderId="28" xfId="0" applyFont="1" applyFill="1" applyBorder="1" applyAlignment="1">
      <alignment vertical="center"/>
    </xf>
    <xf numFmtId="0" fontId="35" fillId="2" borderId="10" xfId="0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3" fillId="0" borderId="7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2" fillId="2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 vertical="center"/>
    </xf>
    <xf numFmtId="0" fontId="24" fillId="2" borderId="0" xfId="2" applyFont="1" applyFill="1" applyBorder="1" applyAlignment="1">
      <alignment horizontal="center" vertical="center"/>
    </xf>
    <xf numFmtId="0" fontId="25" fillId="2" borderId="0" xfId="2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61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54" fillId="5" borderId="26" xfId="0" applyFont="1" applyFill="1" applyBorder="1" applyAlignment="1">
      <alignment horizontal="center" vertical="center" wrapText="1"/>
    </xf>
    <xf numFmtId="0" fontId="54" fillId="5" borderId="26" xfId="0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 wrapText="1"/>
    </xf>
    <xf numFmtId="0" fontId="51" fillId="2" borderId="0" xfId="2" applyFont="1" applyFill="1" applyBorder="1" applyAlignment="1">
      <alignment horizontal="center" vertical="center"/>
    </xf>
    <xf numFmtId="0" fontId="5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1" fillId="0" borderId="0" xfId="2" applyFont="1" applyAlignment="1">
      <alignment horizontal="center" vertical="center"/>
    </xf>
    <xf numFmtId="14" fontId="19" fillId="3" borderId="23" xfId="0" applyNumberFormat="1" applyFont="1" applyFill="1" applyBorder="1" applyAlignment="1">
      <alignment horizontal="center"/>
    </xf>
    <xf numFmtId="14" fontId="19" fillId="3" borderId="24" xfId="0" applyNumberFormat="1" applyFont="1" applyFill="1" applyBorder="1" applyAlignment="1">
      <alignment horizontal="center"/>
    </xf>
    <xf numFmtId="14" fontId="19" fillId="3" borderId="8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6" fillId="2" borderId="0" xfId="0" applyFont="1" applyFill="1" applyAlignment="1">
      <alignment horizontal="justify" vertical="center"/>
    </xf>
    <xf numFmtId="0" fontId="76" fillId="0" borderId="33" xfId="0" applyFont="1" applyBorder="1" applyAlignment="1">
      <alignment horizontal="center" vertical="center"/>
    </xf>
    <xf numFmtId="0" fontId="77" fillId="0" borderId="0" xfId="2" applyFont="1" applyAlignment="1">
      <alignment horizontal="center" vertical="center"/>
    </xf>
    <xf numFmtId="0" fontId="63" fillId="2" borderId="0" xfId="24" applyFont="1" applyFill="1" applyAlignment="1">
      <alignment horizontal="center" wrapText="1"/>
    </xf>
    <xf numFmtId="0" fontId="64" fillId="2" borderId="0" xfId="24" applyFont="1" applyFill="1" applyAlignment="1">
      <alignment horizontal="center" wrapText="1"/>
    </xf>
    <xf numFmtId="0" fontId="65" fillId="0" borderId="0" xfId="2" applyFont="1" applyAlignment="1">
      <alignment horizontal="center" vertical="center"/>
    </xf>
    <xf numFmtId="0" fontId="66" fillId="2" borderId="0" xfId="0" applyFont="1" applyFill="1" applyAlignment="1">
      <alignment horizontal="center" vertical="center"/>
    </xf>
    <xf numFmtId="0" fontId="63" fillId="2" borderId="0" xfId="0" applyFont="1" applyFill="1" applyAlignment="1">
      <alignment horizontal="center" vertical="center"/>
    </xf>
    <xf numFmtId="0" fontId="54" fillId="2" borderId="0" xfId="0" applyFont="1" applyFill="1" applyAlignment="1">
      <alignment horizontal="left" vertical="center"/>
    </xf>
  </cellXfs>
  <cellStyles count="25">
    <cellStyle name="Excel Built-in Normal" xfId="22" xr:uid="{D162E920-8460-455E-AF60-13312415D34E}"/>
    <cellStyle name="Hipervínculo" xfId="2" builtinId="8"/>
    <cellStyle name="Millares" xfId="1" builtinId="3"/>
    <cellStyle name="Millares 10" xfId="11" xr:uid="{8DD68540-A791-4038-8F07-DFD827B8F85E}"/>
    <cellStyle name="Millares 11" xfId="12" xr:uid="{46FF9797-263F-4B83-8103-7ABC4AB26DA2}"/>
    <cellStyle name="Millares 12" xfId="13" xr:uid="{3E2A585B-3341-4D03-ADB1-4C9FD9366BAE}"/>
    <cellStyle name="Millares 13" xfId="14" xr:uid="{5336DBFB-F73C-4B45-8952-327856822271}"/>
    <cellStyle name="Millares 14" xfId="15" xr:uid="{082DA715-810D-4C70-A73E-CF8DF092ABAE}"/>
    <cellStyle name="Millares 15" xfId="16" xr:uid="{584AD267-1E27-4B12-BFD0-DAD0CD502CD0}"/>
    <cellStyle name="Millares 16" xfId="18" xr:uid="{4120B75E-AC3A-4237-BE6F-267F61E76119}"/>
    <cellStyle name="Millares 17" xfId="19" xr:uid="{BC640F19-9CDB-4C1C-90EA-7E3B0DE0E894}"/>
    <cellStyle name="Millares 18" xfId="20" xr:uid="{E6508417-4BE4-4C5A-8435-5461D42E5082}"/>
    <cellStyle name="Millares 19" xfId="21" xr:uid="{B686A603-0BC8-45AC-BB19-3FA013CE1364}"/>
    <cellStyle name="Millares 2" xfId="3" xr:uid="{32165E0E-99C4-41A8-947D-82E45FDF9AF1}"/>
    <cellStyle name="Millares 20" xfId="23" xr:uid="{638D9F58-8EF8-4951-BE87-736C16F6B44F}"/>
    <cellStyle name="Millares 3" xfId="4" xr:uid="{541C2EDF-5FBD-45F3-9155-1A1AA0203E5D}"/>
    <cellStyle name="Millares 4" xfId="5" xr:uid="{B12B9B01-C44E-4411-98A5-1914B8BD4F10}"/>
    <cellStyle name="Millares 5" xfId="6" xr:uid="{5AE88A16-BACE-47F1-A75C-AAC358A8ED94}"/>
    <cellStyle name="Millares 6" xfId="7" xr:uid="{50045311-DCCA-42AD-881C-7FB92196CB96}"/>
    <cellStyle name="Millares 7" xfId="8" xr:uid="{E6087915-0FEC-428A-872A-EE6B68582AC6}"/>
    <cellStyle name="Millares 8" xfId="9" xr:uid="{3B87F7DD-B12C-46F1-8897-D23FE493C991}"/>
    <cellStyle name="Millares 9" xfId="10" xr:uid="{6A50C11C-0D17-440E-9E72-0F94C4F8CB40}"/>
    <cellStyle name="Normal" xfId="0" builtinId="0"/>
    <cellStyle name="Normal 2" xfId="17" xr:uid="{AC1C7F15-A61C-42E0-B7FF-53E698A0BEAD}"/>
    <cellStyle name="Normal_D2006" xfId="24" xr:uid="{402F81A9-2E0C-47AB-B713-FCCFADB64EA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17F85F14-CCC3-43CE-B407-77A6018BE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8DBC36BE-698E-47C4-B841-9501CEAFD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06FCF6D6-CD15-451F-81BF-79AAED667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29930BEF-3584-4F2B-BBB8-387C9B7A0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489857</xdr:colOff>
      <xdr:row>0</xdr:row>
      <xdr:rowOff>0</xdr:rowOff>
    </xdr:from>
    <xdr:ext cx="1428750" cy="843643"/>
    <xdr:pic>
      <xdr:nvPicPr>
        <xdr:cNvPr id="6" name="Imagen 5">
          <a:extLst>
            <a:ext uri="{FF2B5EF4-FFF2-40B4-BE49-F238E27FC236}">
              <a16:creationId xmlns:a16="http://schemas.microsoft.com/office/drawing/2014/main" id="{07482971-FDC1-4E78-B94C-B90F6DBDD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62732" y="0"/>
          <a:ext cx="1428750" cy="843643"/>
        </a:xfrm>
        <a:prstGeom prst="rect">
          <a:avLst/>
        </a:prstGeom>
      </xdr:spPr>
    </xdr:pic>
    <xdr:clientData/>
  </xdr:oneCellAnchor>
  <xdr:oneCellAnchor>
    <xdr:from>
      <xdr:col>11</xdr:col>
      <xdr:colOff>638175</xdr:colOff>
      <xdr:row>27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3DD9BF04-D271-42C3-9423-0617781BE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63800" y="17219838"/>
          <a:ext cx="766094" cy="49468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1790700</xdr:colOff>
      <xdr:row>0</xdr:row>
      <xdr:rowOff>114300</xdr:rowOff>
    </xdr:from>
    <xdr:to>
      <xdr:col>4</xdr:col>
      <xdr:colOff>3211191</xdr:colOff>
      <xdr:row>4</xdr:row>
      <xdr:rowOff>49612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F58C29-0A4D-47BF-A4C6-C85D457B6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0" y="114300"/>
          <a:ext cx="1420491" cy="9449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1543050</xdr:colOff>
      <xdr:row>0</xdr:row>
      <xdr:rowOff>38100</xdr:rowOff>
    </xdr:from>
    <xdr:to>
      <xdr:col>4</xdr:col>
      <xdr:colOff>457200</xdr:colOff>
      <xdr:row>5</xdr:row>
      <xdr:rowOff>175456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A902BA-B398-479D-8FBB-FFA12D95E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0125" y="38100"/>
          <a:ext cx="1457325" cy="10898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642643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A0F4CE-A3A0-4196-A05A-8DC421040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2136" y="0"/>
          <a:ext cx="1642207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61</xdr:row>
      <xdr:rowOff>160805</xdr:rowOff>
    </xdr:from>
    <xdr:to>
      <xdr:col>6</xdr:col>
      <xdr:colOff>595311</xdr:colOff>
      <xdr:row>64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49F564FA-51D6-4FD6-A324-FA79636A0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5512" y="15600830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114</xdr:row>
      <xdr:rowOff>64583</xdr:rowOff>
    </xdr:from>
    <xdr:to>
      <xdr:col>3</xdr:col>
      <xdr:colOff>866999</xdr:colOff>
      <xdr:row>114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F655EA9E-3003-4FC5-BBE9-AB087723472B}"/>
            </a:ext>
          </a:extLst>
        </xdr:cNvPr>
        <xdr:cNvCxnSpPr/>
      </xdr:nvCxnSpPr>
      <xdr:spPr>
        <a:xfrm flipV="1">
          <a:off x="1499011" y="25858283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LACION%20DE%20INGRESOS%20&amp;%20EGRESOS\2022\RELACION%20DE%20INGRESOS%20Y%20EGRESO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Y EGRESOS ENERO "/>
      <sheetName val="RELACION DE INGRESO FEBRERO"/>
      <sheetName val="INGRESOS Y EGRESOS MARZO "/>
      <sheetName val="INGRESOS Y EGRESOS ABRIL "/>
      <sheetName val="INGRESOS Y EGRESOS MAYO  "/>
    </sheetNames>
    <sheetDataSet>
      <sheetData sheetId="0"/>
      <sheetData sheetId="1"/>
      <sheetData sheetId="2"/>
      <sheetData sheetId="3">
        <row r="81">
          <cell r="H81">
            <v>2218247.4400000004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ccdf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1B2C7-0510-4730-8DF9-3B16BFE4609C}">
  <sheetPr>
    <pageSetUpPr fitToPage="1"/>
  </sheetPr>
  <dimension ref="A1:S34"/>
  <sheetViews>
    <sheetView showGridLines="0" view="pageBreakPreview" topLeftCell="C3" zoomScale="70" zoomScaleNormal="30" zoomScaleSheetLayoutView="70" workbookViewId="0">
      <selection activeCell="J21" sqref="J21"/>
    </sheetView>
  </sheetViews>
  <sheetFormatPr baseColWidth="10" defaultRowHeight="15" x14ac:dyDescent="0.25"/>
  <cols>
    <col min="1" max="1" width="4.7109375" style="25" hidden="1" customWidth="1"/>
    <col min="2" max="2" width="11.42578125" style="25" hidden="1" customWidth="1"/>
    <col min="3" max="3" width="7.42578125" style="25" customWidth="1"/>
    <col min="4" max="4" width="20.42578125" style="25" customWidth="1"/>
    <col min="5" max="5" width="17.28515625" style="25" customWidth="1"/>
    <col min="6" max="6" width="22.140625" style="25" customWidth="1"/>
    <col min="7" max="7" width="24.7109375" style="25" customWidth="1"/>
    <col min="8" max="8" width="41.140625" style="42" customWidth="1"/>
    <col min="9" max="9" width="40.42578125" style="25" customWidth="1"/>
    <col min="10" max="10" width="28.28515625" style="53" customWidth="1"/>
    <col min="11" max="11" width="16" style="25" customWidth="1"/>
    <col min="12" max="12" width="9.5703125" style="25" customWidth="1"/>
    <col min="13" max="13" width="18.140625" style="25" customWidth="1"/>
    <col min="14" max="14" width="23.140625" style="25" customWidth="1"/>
    <col min="15" max="15" width="21.85546875" style="25" customWidth="1"/>
    <col min="16" max="16" width="16.5703125" style="25" customWidth="1"/>
    <col min="17" max="17" width="15.85546875" style="25" customWidth="1"/>
    <col min="18" max="18" width="16.5703125" style="25" customWidth="1"/>
    <col min="19" max="19" width="28.42578125" style="25" customWidth="1"/>
    <col min="20" max="16384" width="11.42578125" style="25"/>
  </cols>
  <sheetData>
    <row r="1" spans="3:19" s="19" customFormat="1" ht="22.5" customHeight="1" x14ac:dyDescent="0.25"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</row>
    <row r="2" spans="3:19" s="19" customFormat="1" ht="22.5" customHeight="1" x14ac:dyDescent="0.25"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</row>
    <row r="3" spans="3:19" s="19" customFormat="1" ht="29.25" customHeight="1" x14ac:dyDescent="0.25"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</row>
    <row r="4" spans="3:19" s="19" customFormat="1" ht="35.25" customHeight="1" x14ac:dyDescent="0.25">
      <c r="C4" s="242" t="s">
        <v>326</v>
      </c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</row>
    <row r="5" spans="3:19" s="21" customFormat="1" ht="22.5" customHeight="1" x14ac:dyDescent="0.25">
      <c r="C5" s="243" t="s">
        <v>325</v>
      </c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</row>
    <row r="6" spans="3:19" s="21" customFormat="1" ht="22.5" customHeight="1" x14ac:dyDescent="0.25">
      <c r="C6" s="244" t="s">
        <v>916</v>
      </c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</row>
    <row r="7" spans="3:19" s="19" customFormat="1" ht="22.5" customHeight="1" x14ac:dyDescent="0.4">
      <c r="C7" s="22"/>
      <c r="D7" s="22"/>
      <c r="E7" s="22"/>
      <c r="F7" s="22"/>
      <c r="G7" s="22"/>
      <c r="H7" s="23"/>
      <c r="I7" s="22"/>
      <c r="J7" s="48"/>
      <c r="K7" s="22"/>
      <c r="L7" s="55" t="s">
        <v>275</v>
      </c>
      <c r="M7" s="55"/>
      <c r="N7" s="55"/>
      <c r="O7" s="22"/>
      <c r="P7" s="22"/>
      <c r="Q7" s="22"/>
      <c r="R7" s="22"/>
      <c r="S7" s="22"/>
    </row>
    <row r="8" spans="3:19" ht="76.5" x14ac:dyDescent="0.25">
      <c r="C8" s="72" t="s">
        <v>276</v>
      </c>
      <c r="D8" s="24" t="s">
        <v>321</v>
      </c>
      <c r="E8" s="24" t="s">
        <v>277</v>
      </c>
      <c r="F8" s="24" t="s">
        <v>278</v>
      </c>
      <c r="G8" s="24" t="s">
        <v>322</v>
      </c>
      <c r="H8" s="24" t="s">
        <v>279</v>
      </c>
      <c r="I8" s="24" t="s">
        <v>280</v>
      </c>
      <c r="J8" s="73" t="s">
        <v>368</v>
      </c>
      <c r="K8" s="43" t="s">
        <v>281</v>
      </c>
      <c r="L8" s="24" t="s">
        <v>282</v>
      </c>
      <c r="M8" s="24" t="s">
        <v>323</v>
      </c>
      <c r="N8" s="24" t="s">
        <v>283</v>
      </c>
      <c r="O8" s="24" t="s">
        <v>284</v>
      </c>
      <c r="P8" s="24" t="s">
        <v>285</v>
      </c>
      <c r="Q8" s="24" t="s">
        <v>286</v>
      </c>
      <c r="R8" s="43" t="s">
        <v>287</v>
      </c>
      <c r="S8" s="24" t="s">
        <v>288</v>
      </c>
    </row>
    <row r="9" spans="3:19" s="28" customFormat="1" ht="68.25" customHeight="1" x14ac:dyDescent="0.3">
      <c r="C9" s="26" t="s">
        <v>289</v>
      </c>
      <c r="D9" s="67">
        <v>44706</v>
      </c>
      <c r="E9" s="68" t="s">
        <v>917</v>
      </c>
      <c r="F9" s="69" t="s">
        <v>918</v>
      </c>
      <c r="G9" s="27">
        <v>44737</v>
      </c>
      <c r="H9" s="74" t="s">
        <v>317</v>
      </c>
      <c r="I9" s="63" t="s">
        <v>778</v>
      </c>
      <c r="J9" s="75">
        <v>30161.68</v>
      </c>
      <c r="K9" s="56" t="s">
        <v>290</v>
      </c>
      <c r="L9" s="57">
        <v>5</v>
      </c>
      <c r="M9" s="58" t="s">
        <v>324</v>
      </c>
      <c r="N9" s="76">
        <f>+J9</f>
        <v>30161.68</v>
      </c>
      <c r="O9" s="77"/>
      <c r="P9" s="77"/>
      <c r="Q9" s="77"/>
      <c r="R9" s="77"/>
      <c r="S9" s="80">
        <f>+N9</f>
        <v>30161.68</v>
      </c>
    </row>
    <row r="10" spans="3:19" s="28" customFormat="1" ht="68.25" customHeight="1" x14ac:dyDescent="0.3">
      <c r="C10" s="70" t="s">
        <v>291</v>
      </c>
      <c r="D10" s="67">
        <v>44712</v>
      </c>
      <c r="E10" s="68" t="s">
        <v>919</v>
      </c>
      <c r="F10" s="69" t="s">
        <v>920</v>
      </c>
      <c r="G10" s="27">
        <v>44742</v>
      </c>
      <c r="H10" s="74" t="s">
        <v>432</v>
      </c>
      <c r="I10" s="115" t="s">
        <v>921</v>
      </c>
      <c r="J10" s="75" t="s">
        <v>922</v>
      </c>
      <c r="K10" s="56" t="str">
        <f t="shared" ref="K10:K11" si="0">+K9</f>
        <v>CREDITO</v>
      </c>
      <c r="L10" s="71">
        <v>0</v>
      </c>
      <c r="M10" s="58" t="s">
        <v>324</v>
      </c>
      <c r="N10" s="76">
        <v>47617.440000000002</v>
      </c>
      <c r="O10" s="77"/>
      <c r="P10" s="77"/>
      <c r="Q10" s="77"/>
      <c r="R10" s="77"/>
      <c r="S10" s="80">
        <f>+N10</f>
        <v>47617.440000000002</v>
      </c>
    </row>
    <row r="11" spans="3:19" s="28" customFormat="1" ht="68.25" customHeight="1" x14ac:dyDescent="0.3">
      <c r="C11" s="70" t="s">
        <v>316</v>
      </c>
      <c r="D11" s="116" t="s">
        <v>779</v>
      </c>
      <c r="E11" s="117" t="s">
        <v>780</v>
      </c>
      <c r="F11" s="116" t="s">
        <v>781</v>
      </c>
      <c r="G11" s="116" t="s">
        <v>782</v>
      </c>
      <c r="H11" s="118" t="s">
        <v>783</v>
      </c>
      <c r="I11" s="119" t="s">
        <v>784</v>
      </c>
      <c r="J11" s="78" t="s">
        <v>785</v>
      </c>
      <c r="K11" s="120" t="str">
        <f t="shared" si="0"/>
        <v>CREDITO</v>
      </c>
      <c r="L11" s="57">
        <v>31</v>
      </c>
      <c r="M11" s="58" t="str">
        <f t="shared" ref="M11" si="1">+M10</f>
        <v>PENDIENTE</v>
      </c>
      <c r="N11" s="79"/>
      <c r="O11" s="80">
        <v>61360</v>
      </c>
      <c r="P11" s="80"/>
      <c r="Q11" s="80"/>
      <c r="R11" s="80"/>
      <c r="S11" s="80">
        <v>61360</v>
      </c>
    </row>
    <row r="12" spans="3:19" s="28" customFormat="1" ht="93.75" customHeight="1" x14ac:dyDescent="0.3">
      <c r="C12" s="26" t="s">
        <v>872</v>
      </c>
      <c r="D12" s="67">
        <v>44678</v>
      </c>
      <c r="E12" s="117" t="s">
        <v>923</v>
      </c>
      <c r="F12" s="116" t="s">
        <v>924</v>
      </c>
      <c r="G12" s="116" t="s">
        <v>786</v>
      </c>
      <c r="H12" s="121" t="s">
        <v>787</v>
      </c>
      <c r="I12" s="122" t="s">
        <v>925</v>
      </c>
      <c r="J12" s="78" t="s">
        <v>926</v>
      </c>
      <c r="K12" s="120" t="str">
        <f>+K11</f>
        <v>CREDITO</v>
      </c>
      <c r="L12" s="57">
        <v>9</v>
      </c>
      <c r="M12" s="58" t="str">
        <f>+M11</f>
        <v>PENDIENTE</v>
      </c>
      <c r="N12" s="79">
        <v>71447.59</v>
      </c>
      <c r="O12" s="80"/>
      <c r="P12" s="80"/>
      <c r="Q12" s="80"/>
      <c r="R12" s="80"/>
      <c r="S12" s="80">
        <f>+N12</f>
        <v>71447.59</v>
      </c>
    </row>
    <row r="13" spans="3:19" s="28" customFormat="1" ht="93.75" customHeight="1" x14ac:dyDescent="0.3">
      <c r="C13" s="70" t="s">
        <v>873</v>
      </c>
      <c r="D13" s="67">
        <v>44708</v>
      </c>
      <c r="E13" s="117" t="s">
        <v>927</v>
      </c>
      <c r="F13" s="116" t="s">
        <v>928</v>
      </c>
      <c r="G13" s="116" t="s">
        <v>929</v>
      </c>
      <c r="H13" s="121" t="s">
        <v>787</v>
      </c>
      <c r="I13" s="122" t="s">
        <v>930</v>
      </c>
      <c r="J13" s="78" t="s">
        <v>931</v>
      </c>
      <c r="K13" s="120" t="str">
        <f>+K12</f>
        <v>CREDITO</v>
      </c>
      <c r="L13" s="57"/>
      <c r="M13" s="58" t="str">
        <f>+M12</f>
        <v>PENDIENTE</v>
      </c>
      <c r="N13" s="79">
        <v>56324.23</v>
      </c>
      <c r="O13" s="80"/>
      <c r="P13" s="80"/>
      <c r="Q13" s="80"/>
      <c r="R13" s="80"/>
      <c r="S13" s="80">
        <f>+N13</f>
        <v>56324.23</v>
      </c>
    </row>
    <row r="14" spans="3:19" s="28" customFormat="1" ht="78" customHeight="1" x14ac:dyDescent="0.3">
      <c r="C14" s="70" t="s">
        <v>874</v>
      </c>
      <c r="D14" s="67">
        <v>44672</v>
      </c>
      <c r="E14" s="117" t="s">
        <v>877</v>
      </c>
      <c r="F14" s="116" t="s">
        <v>788</v>
      </c>
      <c r="G14" s="116" t="s">
        <v>786</v>
      </c>
      <c r="H14" s="123" t="s">
        <v>789</v>
      </c>
      <c r="I14" s="115" t="s">
        <v>790</v>
      </c>
      <c r="J14" s="78" t="s">
        <v>791</v>
      </c>
      <c r="K14" s="120" t="str">
        <f>+K12</f>
        <v>CREDITO</v>
      </c>
      <c r="L14" s="57">
        <v>9</v>
      </c>
      <c r="M14" s="58" t="str">
        <f>+M12</f>
        <v>PENDIENTE</v>
      </c>
      <c r="N14" s="79">
        <v>91584.8</v>
      </c>
      <c r="O14" s="80"/>
      <c r="P14" s="80"/>
      <c r="Q14" s="80"/>
      <c r="R14" s="80"/>
      <c r="S14" s="80">
        <v>91584.8</v>
      </c>
    </row>
    <row r="15" spans="3:19" s="28" customFormat="1" ht="78" customHeight="1" x14ac:dyDescent="0.3">
      <c r="C15" s="26" t="s">
        <v>875</v>
      </c>
      <c r="D15" s="225">
        <v>44690</v>
      </c>
      <c r="E15" s="117" t="s">
        <v>932</v>
      </c>
      <c r="F15" s="116" t="s">
        <v>933</v>
      </c>
      <c r="G15" s="116" t="s">
        <v>934</v>
      </c>
      <c r="H15" s="123" t="s">
        <v>789</v>
      </c>
      <c r="I15" s="226" t="s">
        <v>935</v>
      </c>
      <c r="J15" s="78" t="s">
        <v>936</v>
      </c>
      <c r="K15" s="120" t="str">
        <f>+K14</f>
        <v>CREDITO</v>
      </c>
      <c r="L15" s="57"/>
      <c r="M15" s="58" t="str">
        <f>+M14</f>
        <v>PENDIENTE</v>
      </c>
      <c r="N15" s="79">
        <v>19298.900000000001</v>
      </c>
      <c r="O15" s="80"/>
      <c r="P15" s="80"/>
      <c r="Q15" s="80"/>
      <c r="R15" s="80"/>
      <c r="S15" s="80">
        <f>+N15</f>
        <v>19298.900000000001</v>
      </c>
    </row>
    <row r="16" spans="3:19" s="28" customFormat="1" ht="78" customHeight="1" x14ac:dyDescent="0.3">
      <c r="C16" s="70" t="s">
        <v>876</v>
      </c>
      <c r="D16" s="225">
        <v>44706</v>
      </c>
      <c r="E16" s="117" t="s">
        <v>937</v>
      </c>
      <c r="F16" s="116" t="s">
        <v>938</v>
      </c>
      <c r="G16" s="116" t="s">
        <v>939</v>
      </c>
      <c r="H16" s="121" t="s">
        <v>787</v>
      </c>
      <c r="I16" s="226" t="s">
        <v>940</v>
      </c>
      <c r="J16" s="78" t="s">
        <v>941</v>
      </c>
      <c r="K16" s="120" t="str">
        <f>+K14</f>
        <v>CREDITO</v>
      </c>
      <c r="L16" s="57"/>
      <c r="M16" s="58" t="str">
        <f>+M14</f>
        <v>PENDIENTE</v>
      </c>
      <c r="N16" s="79">
        <v>23645.71</v>
      </c>
      <c r="O16" s="80"/>
      <c r="P16" s="80"/>
      <c r="Q16" s="80"/>
      <c r="R16" s="80"/>
      <c r="S16" s="80">
        <f>+N16</f>
        <v>23645.71</v>
      </c>
    </row>
    <row r="17" spans="3:19" s="28" customFormat="1" ht="102" customHeight="1" x14ac:dyDescent="0.3">
      <c r="C17" s="70" t="s">
        <v>942</v>
      </c>
      <c r="D17" s="225">
        <v>44694</v>
      </c>
      <c r="E17" s="117" t="s">
        <v>943</v>
      </c>
      <c r="F17" s="116" t="s">
        <v>944</v>
      </c>
      <c r="G17" s="116" t="s">
        <v>945</v>
      </c>
      <c r="H17" s="227" t="s">
        <v>946</v>
      </c>
      <c r="I17" s="226" t="s">
        <v>947</v>
      </c>
      <c r="J17" s="78">
        <v>5500.01</v>
      </c>
      <c r="K17" s="120" t="str">
        <f>+K16</f>
        <v>CREDITO</v>
      </c>
      <c r="L17" s="57"/>
      <c r="M17" s="58" t="str">
        <f>+M16</f>
        <v>PENDIENTE</v>
      </c>
      <c r="N17" s="79">
        <v>5500.01</v>
      </c>
      <c r="O17" s="80"/>
      <c r="P17" s="80"/>
      <c r="Q17" s="80"/>
      <c r="R17" s="80"/>
      <c r="S17" s="80">
        <f>+N17</f>
        <v>5500.01</v>
      </c>
    </row>
    <row r="18" spans="3:19" s="28" customFormat="1" ht="102" customHeight="1" x14ac:dyDescent="0.3">
      <c r="C18" s="26" t="s">
        <v>948</v>
      </c>
      <c r="D18" s="225">
        <v>44701</v>
      </c>
      <c r="E18" s="117" t="s">
        <v>949</v>
      </c>
      <c r="F18" s="116" t="s">
        <v>950</v>
      </c>
      <c r="G18" s="116" t="s">
        <v>951</v>
      </c>
      <c r="H18" s="227" t="s">
        <v>952</v>
      </c>
      <c r="I18" s="226" t="s">
        <v>953</v>
      </c>
      <c r="J18" s="78" t="s">
        <v>954</v>
      </c>
      <c r="K18" s="120" t="str">
        <f>+K17</f>
        <v>CREDITO</v>
      </c>
      <c r="L18" s="57"/>
      <c r="M18" s="58" t="str">
        <f>+M17</f>
        <v>PENDIENTE</v>
      </c>
      <c r="N18" s="79">
        <v>77038.5</v>
      </c>
      <c r="O18" s="80"/>
      <c r="P18" s="80"/>
      <c r="Q18" s="80"/>
      <c r="R18" s="80"/>
      <c r="S18" s="80">
        <f>+N18</f>
        <v>77038.5</v>
      </c>
    </row>
    <row r="19" spans="3:19" s="29" customFormat="1" ht="35.25" customHeight="1" x14ac:dyDescent="0.4">
      <c r="C19" s="236" t="s">
        <v>292</v>
      </c>
      <c r="D19" s="236"/>
      <c r="E19" s="236"/>
      <c r="F19" s="236"/>
      <c r="G19" s="236"/>
      <c r="H19" s="236"/>
      <c r="I19" s="236"/>
      <c r="J19" s="236"/>
      <c r="K19" s="236"/>
      <c r="L19" s="54"/>
      <c r="M19" s="54"/>
      <c r="N19" s="81">
        <f>SUM(N9:N18)</f>
        <v>422618.86000000004</v>
      </c>
      <c r="O19" s="81">
        <f>+O11</f>
        <v>61360</v>
      </c>
      <c r="P19" s="81">
        <f>SUM(P9:P10)</f>
        <v>0</v>
      </c>
      <c r="Q19" s="81">
        <f>SUM(Q9:Q10)</f>
        <v>0</v>
      </c>
      <c r="R19" s="81">
        <f>SUM(R9:R10)</f>
        <v>0</v>
      </c>
      <c r="S19" s="81">
        <f>SUM(S9:S18)</f>
        <v>483978.86000000004</v>
      </c>
    </row>
    <row r="20" spans="3:19" s="29" customFormat="1" ht="35.25" customHeight="1" x14ac:dyDescent="0.4">
      <c r="C20" s="30"/>
      <c r="D20" s="30"/>
      <c r="E20" s="30"/>
      <c r="F20" s="30"/>
      <c r="G20" s="30"/>
      <c r="H20" s="30"/>
      <c r="I20" s="30"/>
      <c r="J20" s="30"/>
      <c r="K20" s="30"/>
      <c r="L20" s="31"/>
      <c r="M20" s="31"/>
      <c r="N20" s="32"/>
      <c r="O20" s="32"/>
      <c r="P20" s="32"/>
      <c r="Q20" s="32"/>
      <c r="R20" s="32"/>
      <c r="S20" s="32"/>
    </row>
    <row r="21" spans="3:19" s="29" customFormat="1" ht="35.25" customHeight="1" x14ac:dyDescent="0.4">
      <c r="C21" s="30"/>
      <c r="D21" s="30"/>
      <c r="E21" s="30"/>
      <c r="F21" s="30"/>
      <c r="G21" s="30"/>
      <c r="H21" s="30"/>
      <c r="I21" s="30"/>
      <c r="J21" s="30"/>
      <c r="K21" s="30"/>
      <c r="L21" s="31"/>
      <c r="M21" s="31"/>
      <c r="N21" s="32"/>
      <c r="O21" s="32"/>
      <c r="P21" s="32"/>
      <c r="Q21" s="32"/>
      <c r="R21" s="32"/>
      <c r="S21" s="32"/>
    </row>
    <row r="22" spans="3:19" s="29" customFormat="1" ht="35.25" customHeight="1" x14ac:dyDescent="0.4">
      <c r="C22" s="30"/>
      <c r="D22" s="30"/>
      <c r="E22" s="30"/>
      <c r="F22" s="30"/>
      <c r="G22" s="30"/>
      <c r="H22" s="30"/>
      <c r="I22" s="30"/>
      <c r="J22" s="30"/>
      <c r="K22" s="30"/>
      <c r="L22" s="31"/>
      <c r="M22" s="31"/>
      <c r="N22" s="32"/>
      <c r="O22" s="32"/>
      <c r="P22" s="32"/>
      <c r="Q22" s="32"/>
      <c r="R22" s="32"/>
      <c r="S22" s="32"/>
    </row>
    <row r="23" spans="3:19" s="49" customFormat="1" ht="23.25" x14ac:dyDescent="0.35">
      <c r="C23" s="33"/>
      <c r="D23" s="33"/>
      <c r="E23" s="237"/>
      <c r="F23" s="237"/>
      <c r="G23" s="237"/>
      <c r="H23" s="237"/>
      <c r="I23" s="18"/>
      <c r="J23" s="50"/>
      <c r="K23" s="34"/>
      <c r="L23" s="237"/>
      <c r="M23" s="237"/>
      <c r="N23" s="237"/>
      <c r="O23" s="237"/>
      <c r="P23" s="237"/>
      <c r="Q23" s="237"/>
      <c r="R23" s="33"/>
      <c r="S23" s="33"/>
    </row>
    <row r="24" spans="3:19" s="49" customFormat="1" ht="26.25" x14ac:dyDescent="0.4">
      <c r="C24" s="33"/>
      <c r="D24" s="33"/>
      <c r="E24" s="238" t="s">
        <v>302</v>
      </c>
      <c r="F24" s="238"/>
      <c r="G24" s="238"/>
      <c r="H24" s="238"/>
      <c r="I24" s="216" t="s">
        <v>318</v>
      </c>
      <c r="J24" s="216"/>
      <c r="K24" s="216"/>
      <c r="L24" s="216" t="s">
        <v>303</v>
      </c>
      <c r="M24" s="216"/>
      <c r="R24" s="33"/>
      <c r="S24" s="33"/>
    </row>
    <row r="25" spans="3:19" s="49" customFormat="1" ht="26.25" x14ac:dyDescent="0.4">
      <c r="C25" s="33"/>
      <c r="D25" s="33"/>
      <c r="E25" s="239" t="s">
        <v>1</v>
      </c>
      <c r="F25" s="239"/>
      <c r="G25" s="239"/>
      <c r="H25" s="239"/>
      <c r="I25" s="51" t="s">
        <v>319</v>
      </c>
      <c r="J25" s="217"/>
      <c r="K25" s="217"/>
      <c r="L25" s="217" t="s">
        <v>304</v>
      </c>
      <c r="M25" s="217"/>
      <c r="R25" s="33"/>
      <c r="S25" s="33"/>
    </row>
    <row r="26" spans="3:19" s="49" customFormat="1" ht="26.25" x14ac:dyDescent="0.4">
      <c r="C26" s="33"/>
      <c r="D26" s="33"/>
      <c r="E26" s="239" t="s">
        <v>0</v>
      </c>
      <c r="F26" s="239"/>
      <c r="G26" s="239"/>
      <c r="H26" s="239"/>
      <c r="I26" s="217" t="s">
        <v>320</v>
      </c>
      <c r="J26" s="217"/>
      <c r="K26" s="217"/>
      <c r="L26" s="217" t="s">
        <v>305</v>
      </c>
      <c r="M26" s="217"/>
      <c r="R26" s="33"/>
      <c r="S26" s="33"/>
    </row>
    <row r="27" spans="3:19" s="49" customFormat="1" ht="27" thickBot="1" x14ac:dyDescent="0.45">
      <c r="C27" s="33"/>
      <c r="D27" s="33"/>
      <c r="E27" s="217"/>
      <c r="F27" s="217"/>
      <c r="G27" s="217"/>
      <c r="H27" s="217"/>
      <c r="I27" s="217"/>
      <c r="J27" s="217"/>
      <c r="K27" s="217"/>
      <c r="L27" s="217"/>
      <c r="M27" s="217"/>
      <c r="R27" s="33"/>
      <c r="S27" s="33"/>
    </row>
    <row r="28" spans="3:19" s="49" customFormat="1" ht="21" x14ac:dyDescent="0.35">
      <c r="C28" s="33"/>
      <c r="D28" s="33"/>
      <c r="E28" s="64"/>
      <c r="F28" s="64"/>
      <c r="G28" s="64"/>
      <c r="H28" s="234" t="s">
        <v>274</v>
      </c>
      <c r="I28" s="234"/>
      <c r="J28" s="234"/>
      <c r="K28" s="234"/>
      <c r="L28" s="234"/>
      <c r="M28" s="234"/>
      <c r="N28" s="234"/>
      <c r="O28" s="38"/>
      <c r="P28" s="64"/>
      <c r="Q28" s="64"/>
      <c r="R28" s="33"/>
      <c r="S28" s="33"/>
    </row>
    <row r="29" spans="3:19" s="49" customFormat="1" ht="21" x14ac:dyDescent="0.35">
      <c r="C29" s="33"/>
      <c r="D29" s="33"/>
      <c r="E29" s="64"/>
      <c r="F29" s="64"/>
      <c r="G29" s="64"/>
      <c r="H29" s="235" t="s">
        <v>293</v>
      </c>
      <c r="I29" s="235"/>
      <c r="J29" s="235"/>
      <c r="K29" s="235"/>
      <c r="L29" s="235"/>
      <c r="M29" s="235"/>
      <c r="N29" s="235"/>
      <c r="O29" s="39"/>
      <c r="P29" s="64"/>
      <c r="Q29" s="64"/>
      <c r="R29" s="33"/>
      <c r="S29" s="33"/>
    </row>
    <row r="30" spans="3:19" s="49" customFormat="1" ht="21" x14ac:dyDescent="0.35">
      <c r="C30" s="33"/>
      <c r="D30" s="33"/>
      <c r="E30" s="64"/>
      <c r="F30" s="64"/>
      <c r="G30" s="64"/>
      <c r="H30" s="40"/>
      <c r="I30" s="35"/>
      <c r="J30" s="36"/>
      <c r="K30" s="52"/>
      <c r="L30" s="37"/>
      <c r="M30" s="37"/>
      <c r="N30" s="35"/>
      <c r="O30" s="35"/>
      <c r="P30" s="64"/>
      <c r="Q30" s="64"/>
      <c r="R30" s="33"/>
      <c r="S30" s="33"/>
    </row>
    <row r="31" spans="3:19" s="49" customFormat="1" ht="21" x14ac:dyDescent="0.35">
      <c r="C31" s="33"/>
      <c r="D31" s="33"/>
      <c r="E31" s="64"/>
      <c r="F31" s="64"/>
      <c r="G31" s="64"/>
      <c r="H31" s="40"/>
      <c r="I31" s="35"/>
      <c r="J31" s="36"/>
      <c r="L31" s="37"/>
      <c r="M31" s="37"/>
      <c r="N31" s="35"/>
      <c r="O31" s="35"/>
      <c r="P31" s="64"/>
      <c r="Q31" s="64"/>
      <c r="R31" s="33"/>
    </row>
    <row r="32" spans="3:19" x14ac:dyDescent="0.25">
      <c r="C32" s="19"/>
      <c r="D32" s="19"/>
      <c r="E32" s="19"/>
      <c r="F32" s="19"/>
      <c r="G32" s="19"/>
      <c r="H32" s="41"/>
      <c r="I32" s="19"/>
      <c r="J32" s="47"/>
      <c r="K32" s="19"/>
      <c r="L32" s="19"/>
      <c r="M32" s="19"/>
      <c r="N32" s="19"/>
      <c r="O32" s="19"/>
      <c r="P32" s="19"/>
      <c r="Q32" s="19"/>
      <c r="R32" s="19"/>
      <c r="S32" s="19"/>
    </row>
    <row r="33" spans="3:19" x14ac:dyDescent="0.25">
      <c r="C33" s="19"/>
      <c r="D33" s="19"/>
      <c r="E33" s="19"/>
      <c r="F33" s="19"/>
      <c r="G33" s="19"/>
      <c r="H33" s="41"/>
      <c r="I33" s="19"/>
      <c r="J33" s="47"/>
      <c r="K33" s="19"/>
      <c r="L33" s="19"/>
      <c r="M33" s="19"/>
      <c r="N33" s="19"/>
      <c r="O33" s="19"/>
      <c r="P33" s="19"/>
      <c r="Q33" s="19"/>
      <c r="R33" s="19"/>
      <c r="S33" s="19"/>
    </row>
    <row r="34" spans="3:19" x14ac:dyDescent="0.25">
      <c r="C34" s="19"/>
      <c r="D34" s="19"/>
      <c r="E34" s="19"/>
      <c r="F34" s="19"/>
      <c r="G34" s="19"/>
      <c r="H34" s="20"/>
      <c r="I34" s="19"/>
      <c r="J34" s="47"/>
      <c r="K34" s="19"/>
      <c r="L34" s="19"/>
      <c r="M34" s="19"/>
      <c r="N34" s="19"/>
      <c r="O34" s="19"/>
      <c r="P34" s="19"/>
      <c r="Q34" s="19"/>
      <c r="R34" s="19"/>
      <c r="S34" s="19"/>
    </row>
  </sheetData>
  <mergeCells count="14">
    <mergeCell ref="C6:S6"/>
    <mergeCell ref="C1:S1"/>
    <mergeCell ref="C2:S2"/>
    <mergeCell ref="C3:S3"/>
    <mergeCell ref="C4:S4"/>
    <mergeCell ref="C5:S5"/>
    <mergeCell ref="H28:N28"/>
    <mergeCell ref="H29:N29"/>
    <mergeCell ref="C19:K19"/>
    <mergeCell ref="E23:H23"/>
    <mergeCell ref="L23:Q23"/>
    <mergeCell ref="E24:H24"/>
    <mergeCell ref="E25:H25"/>
    <mergeCell ref="E26:H26"/>
  </mergeCells>
  <conditionalFormatting sqref="J9:J18">
    <cfRule type="duplicateValues" dxfId="0" priority="1"/>
  </conditionalFormatting>
  <printOptions horizontalCentered="1"/>
  <pageMargins left="0.25" right="0.25" top="0.75" bottom="0.75" header="0.3" footer="0.3"/>
  <pageSetup scale="3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BFB22-E0C3-483D-95A8-E7E513422152}">
  <sheetPr>
    <pageSetUpPr fitToPage="1"/>
  </sheetPr>
  <dimension ref="B1:K97"/>
  <sheetViews>
    <sheetView tabSelected="1" view="pageBreakPreview" topLeftCell="A43" zoomScaleNormal="100" zoomScaleSheetLayoutView="100" workbookViewId="0">
      <selection activeCell="E101" sqref="E101"/>
    </sheetView>
  </sheetViews>
  <sheetFormatPr baseColWidth="10" defaultRowHeight="15" x14ac:dyDescent="0.25"/>
  <cols>
    <col min="2" max="2" width="9.28515625" customWidth="1"/>
    <col min="3" max="3" width="22" customWidth="1"/>
    <col min="4" max="4" width="19" customWidth="1"/>
    <col min="5" max="5" width="67.5703125" customWidth="1"/>
    <col min="6" max="6" width="20" customWidth="1"/>
    <col min="7" max="7" width="21.7109375" customWidth="1"/>
    <col min="8" max="8" width="21.28515625" customWidth="1"/>
    <col min="10" max="10" width="18.42578125" customWidth="1"/>
  </cols>
  <sheetData>
    <row r="1" spans="2:11" x14ac:dyDescent="0.25">
      <c r="B1" s="124"/>
      <c r="C1" s="124"/>
      <c r="D1" s="124"/>
      <c r="E1" s="124"/>
      <c r="F1" s="124"/>
      <c r="G1" s="124"/>
      <c r="H1" s="124"/>
    </row>
    <row r="2" spans="2:11" ht="15" customHeight="1" x14ac:dyDescent="0.25">
      <c r="B2" s="253"/>
      <c r="C2" s="253"/>
      <c r="D2" s="253"/>
      <c r="E2" s="253"/>
      <c r="F2" s="253"/>
      <c r="G2" s="253"/>
      <c r="H2" s="253"/>
    </row>
    <row r="3" spans="2:11" ht="15" customHeight="1" x14ac:dyDescent="0.25">
      <c r="B3" s="253"/>
      <c r="C3" s="253"/>
      <c r="D3" s="253"/>
      <c r="E3" s="253"/>
      <c r="F3" s="253"/>
      <c r="G3" s="253"/>
      <c r="H3" s="253"/>
    </row>
    <row r="4" spans="2:11" ht="34.5" customHeight="1" x14ac:dyDescent="0.25">
      <c r="B4" s="254"/>
      <c r="C4" s="254"/>
      <c r="D4" s="254"/>
      <c r="E4" s="254"/>
      <c r="F4" s="254"/>
      <c r="G4" s="254"/>
      <c r="H4" s="254"/>
    </row>
    <row r="5" spans="2:11" ht="9.75" customHeight="1" x14ac:dyDescent="0.25">
      <c r="B5" s="125"/>
      <c r="C5" s="125"/>
      <c r="D5" s="125"/>
      <c r="E5" s="125"/>
      <c r="F5" s="125"/>
      <c r="G5" s="125"/>
      <c r="H5" s="125"/>
    </row>
    <row r="6" spans="2:11" ht="24" customHeight="1" x14ac:dyDescent="0.25">
      <c r="B6" s="253" t="s">
        <v>792</v>
      </c>
      <c r="C6" s="253"/>
      <c r="D6" s="253"/>
      <c r="E6" s="253"/>
      <c r="F6" s="253"/>
      <c r="G6" s="253"/>
      <c r="H6" s="253"/>
    </row>
    <row r="7" spans="2:11" ht="28.5" customHeight="1" x14ac:dyDescent="0.25">
      <c r="B7" s="253"/>
      <c r="C7" s="253"/>
      <c r="D7" s="253"/>
      <c r="E7" s="253"/>
      <c r="F7" s="253"/>
      <c r="G7" s="253"/>
      <c r="H7" s="253"/>
    </row>
    <row r="8" spans="2:11" ht="20.25" x14ac:dyDescent="0.25">
      <c r="B8" s="221"/>
      <c r="C8" s="221"/>
      <c r="D8" s="221"/>
      <c r="E8" s="221"/>
      <c r="F8" s="221"/>
      <c r="G8" s="221"/>
      <c r="H8" s="221"/>
      <c r="I8" s="126"/>
      <c r="J8" s="126"/>
      <c r="K8" s="126"/>
    </row>
    <row r="9" spans="2:11" ht="20.25" x14ac:dyDescent="0.25">
      <c r="B9" s="255" t="s">
        <v>793</v>
      </c>
      <c r="C9" s="255"/>
      <c r="D9" s="255"/>
      <c r="E9" s="255"/>
      <c r="F9" s="255"/>
      <c r="G9" s="255"/>
      <c r="H9" s="255"/>
    </row>
    <row r="10" spans="2:11" ht="18" x14ac:dyDescent="0.25">
      <c r="B10" s="256" t="s">
        <v>955</v>
      </c>
      <c r="C10" s="256"/>
      <c r="D10" s="256"/>
      <c r="E10" s="256"/>
      <c r="F10" s="256"/>
      <c r="G10" s="256"/>
      <c r="H10" s="256"/>
    </row>
    <row r="11" spans="2:11" ht="26.25" customHeight="1" thickBot="1" x14ac:dyDescent="0.3">
      <c r="B11" s="256" t="s">
        <v>794</v>
      </c>
      <c r="C11" s="256"/>
      <c r="D11" s="256"/>
      <c r="E11" s="256"/>
      <c r="F11" s="256"/>
      <c r="G11" s="256"/>
      <c r="H11" s="256"/>
    </row>
    <row r="12" spans="2:11" ht="30" customHeight="1" thickBot="1" x14ac:dyDescent="0.3">
      <c r="B12" s="251"/>
      <c r="C12" s="252" t="s">
        <v>795</v>
      </c>
      <c r="D12" s="252"/>
      <c r="E12" s="252"/>
      <c r="F12" s="252"/>
      <c r="G12" s="252"/>
      <c r="H12" s="252"/>
    </row>
    <row r="13" spans="2:11" ht="17.25" thickBot="1" x14ac:dyDescent="0.3">
      <c r="B13" s="251"/>
      <c r="C13" s="251"/>
      <c r="D13" s="251"/>
      <c r="E13" s="127"/>
      <c r="F13" s="251" t="s">
        <v>796</v>
      </c>
      <c r="G13" s="251"/>
      <c r="H13" s="251"/>
    </row>
    <row r="14" spans="2:11" ht="39.75" customHeight="1" thickBot="1" x14ac:dyDescent="0.3">
      <c r="B14" s="251"/>
      <c r="C14" s="128" t="s">
        <v>797</v>
      </c>
      <c r="D14" s="220" t="s">
        <v>798</v>
      </c>
      <c r="E14" s="127" t="s">
        <v>799</v>
      </c>
      <c r="F14" s="220" t="s">
        <v>800</v>
      </c>
      <c r="G14" s="220" t="s">
        <v>801</v>
      </c>
      <c r="H14" s="220" t="s">
        <v>802</v>
      </c>
    </row>
    <row r="15" spans="2:11" ht="24.95" customHeight="1" thickBot="1" x14ac:dyDescent="0.3">
      <c r="B15" s="129"/>
      <c r="C15" s="130"/>
      <c r="D15" s="133"/>
      <c r="E15" s="132" t="s">
        <v>803</v>
      </c>
      <c r="F15" s="133"/>
      <c r="G15" s="133"/>
      <c r="H15" s="134">
        <f>+'[1]INGRESOS Y EGRESOS ABRIL '!H81</f>
        <v>2218247.4400000004</v>
      </c>
    </row>
    <row r="16" spans="2:11" ht="24.95" customHeight="1" thickBot="1" x14ac:dyDescent="0.3">
      <c r="B16" s="129"/>
      <c r="C16" s="135">
        <v>44685</v>
      </c>
      <c r="D16" s="133"/>
      <c r="E16" s="131" t="s">
        <v>956</v>
      </c>
      <c r="F16" s="136">
        <v>5000</v>
      </c>
      <c r="G16" s="137"/>
      <c r="H16" s="138">
        <f>H15+F16-G16</f>
        <v>2223247.4400000004</v>
      </c>
    </row>
    <row r="17" spans="2:10" ht="24.95" customHeight="1" thickBot="1" x14ac:dyDescent="0.3">
      <c r="B17" s="129"/>
      <c r="C17" s="135">
        <v>44685</v>
      </c>
      <c r="D17" s="133"/>
      <c r="E17" s="131" t="s">
        <v>957</v>
      </c>
      <c r="F17" s="136"/>
      <c r="G17" s="139">
        <v>6267.7</v>
      </c>
      <c r="H17" s="138">
        <f t="shared" ref="H17:H80" si="0">H16+F17-G17</f>
        <v>2216979.7400000002</v>
      </c>
    </row>
    <row r="18" spans="2:10" ht="24.95" customHeight="1" thickBot="1" x14ac:dyDescent="0.3">
      <c r="B18" s="129"/>
      <c r="C18" s="135">
        <v>44685</v>
      </c>
      <c r="D18" s="228"/>
      <c r="E18" s="131" t="s">
        <v>958</v>
      </c>
      <c r="F18" s="136"/>
      <c r="G18" s="139">
        <v>2500</v>
      </c>
      <c r="H18" s="138">
        <f t="shared" si="0"/>
        <v>2214479.7400000002</v>
      </c>
      <c r="J18" s="140"/>
    </row>
    <row r="19" spans="2:10" ht="24.95" customHeight="1" thickBot="1" x14ac:dyDescent="0.3">
      <c r="B19" s="129"/>
      <c r="C19" s="135">
        <v>44685</v>
      </c>
      <c r="D19" s="228"/>
      <c r="E19" s="131" t="s">
        <v>959</v>
      </c>
      <c r="F19" s="136"/>
      <c r="G19" s="139">
        <v>7000</v>
      </c>
      <c r="H19" s="138">
        <f t="shared" si="0"/>
        <v>2207479.7400000002</v>
      </c>
    </row>
    <row r="20" spans="2:10" ht="24.95" customHeight="1" thickBot="1" x14ac:dyDescent="0.3">
      <c r="B20" s="129"/>
      <c r="C20" s="135">
        <v>44685</v>
      </c>
      <c r="D20" s="228"/>
      <c r="E20" s="131" t="s">
        <v>960</v>
      </c>
      <c r="F20" s="136"/>
      <c r="G20" s="139">
        <v>8618.6</v>
      </c>
      <c r="H20" s="138">
        <f t="shared" si="0"/>
        <v>2198861.14</v>
      </c>
    </row>
    <row r="21" spans="2:10" ht="24.95" customHeight="1" thickBot="1" x14ac:dyDescent="0.3">
      <c r="B21" s="129"/>
      <c r="C21" s="135">
        <v>44686</v>
      </c>
      <c r="D21" s="228"/>
      <c r="E21" s="131" t="s">
        <v>961</v>
      </c>
      <c r="F21" s="141"/>
      <c r="G21" s="139">
        <v>19351.86</v>
      </c>
      <c r="H21" s="138">
        <f t="shared" si="0"/>
        <v>2179509.2800000003</v>
      </c>
    </row>
    <row r="22" spans="2:10" ht="24.95" customHeight="1" thickBot="1" x14ac:dyDescent="0.3">
      <c r="B22" s="129"/>
      <c r="C22" s="135">
        <v>44687</v>
      </c>
      <c r="D22" s="228"/>
      <c r="E22" s="131" t="s">
        <v>962</v>
      </c>
      <c r="F22" s="141">
        <v>5000</v>
      </c>
      <c r="G22" s="139"/>
      <c r="H22" s="138">
        <f t="shared" si="0"/>
        <v>2184509.2800000003</v>
      </c>
    </row>
    <row r="23" spans="2:10" ht="24.95" customHeight="1" thickBot="1" x14ac:dyDescent="0.3">
      <c r="B23" s="129"/>
      <c r="C23" s="135">
        <v>44691</v>
      </c>
      <c r="D23" s="228"/>
      <c r="E23" s="131" t="s">
        <v>963</v>
      </c>
      <c r="F23" s="141">
        <v>50000</v>
      </c>
      <c r="G23" s="139"/>
      <c r="H23" s="138">
        <f t="shared" si="0"/>
        <v>2234509.2800000003</v>
      </c>
    </row>
    <row r="24" spans="2:10" ht="24.95" customHeight="1" thickBot="1" x14ac:dyDescent="0.3">
      <c r="B24" s="129"/>
      <c r="C24" s="135">
        <v>44691</v>
      </c>
      <c r="D24" s="228"/>
      <c r="E24" s="131" t="s">
        <v>964</v>
      </c>
      <c r="F24" s="141"/>
      <c r="G24" s="139">
        <v>120555</v>
      </c>
      <c r="H24" s="138">
        <f t="shared" si="0"/>
        <v>2113954.2800000003</v>
      </c>
    </row>
    <row r="25" spans="2:10" ht="24.95" customHeight="1" thickBot="1" x14ac:dyDescent="0.3">
      <c r="B25" s="129"/>
      <c r="C25" s="135">
        <v>44692</v>
      </c>
      <c r="D25" s="229"/>
      <c r="E25" s="131" t="s">
        <v>965</v>
      </c>
      <c r="F25" s="141"/>
      <c r="G25" s="139"/>
      <c r="H25" s="138">
        <f t="shared" si="0"/>
        <v>2113954.2800000003</v>
      </c>
    </row>
    <row r="26" spans="2:10" ht="24.95" customHeight="1" thickBot="1" x14ac:dyDescent="0.3">
      <c r="B26" s="129"/>
      <c r="C26" s="135">
        <v>44692</v>
      </c>
      <c r="D26" s="228"/>
      <c r="E26" s="131" t="s">
        <v>966</v>
      </c>
      <c r="F26" s="141">
        <v>30000</v>
      </c>
      <c r="G26" s="139"/>
      <c r="H26" s="138">
        <f t="shared" si="0"/>
        <v>2143954.2800000003</v>
      </c>
    </row>
    <row r="27" spans="2:10" ht="24.95" customHeight="1" thickBot="1" x14ac:dyDescent="0.3">
      <c r="B27" s="129"/>
      <c r="C27" s="135">
        <v>44692</v>
      </c>
      <c r="D27" s="228"/>
      <c r="E27" s="131" t="s">
        <v>967</v>
      </c>
      <c r="F27" s="141">
        <v>50000</v>
      </c>
      <c r="G27" s="139"/>
      <c r="H27" s="138">
        <f t="shared" si="0"/>
        <v>2193954.2800000003</v>
      </c>
    </row>
    <row r="28" spans="2:10" ht="24.95" customHeight="1" thickBot="1" x14ac:dyDescent="0.3">
      <c r="B28" s="129"/>
      <c r="C28" s="135">
        <v>44693</v>
      </c>
      <c r="D28" s="228"/>
      <c r="E28" s="131" t="s">
        <v>968</v>
      </c>
      <c r="F28" s="141">
        <v>5000</v>
      </c>
      <c r="G28" s="139"/>
      <c r="H28" s="138">
        <f t="shared" si="0"/>
        <v>2198954.2800000003</v>
      </c>
    </row>
    <row r="29" spans="2:10" ht="24.95" customHeight="1" thickBot="1" x14ac:dyDescent="0.3">
      <c r="B29" s="129"/>
      <c r="C29" s="135">
        <v>44693</v>
      </c>
      <c r="D29" s="228"/>
      <c r="E29" s="131" t="s">
        <v>969</v>
      </c>
      <c r="F29" s="141">
        <v>5000</v>
      </c>
      <c r="G29" s="139"/>
      <c r="H29" s="138">
        <f t="shared" si="0"/>
        <v>2203954.2800000003</v>
      </c>
    </row>
    <row r="30" spans="2:10" ht="24.95" customHeight="1" thickBot="1" x14ac:dyDescent="0.3">
      <c r="B30" s="129"/>
      <c r="C30" s="135">
        <v>44693</v>
      </c>
      <c r="D30" s="228"/>
      <c r="E30" s="131" t="s">
        <v>970</v>
      </c>
      <c r="F30" s="141">
        <v>5000</v>
      </c>
      <c r="G30" s="139"/>
      <c r="H30" s="138">
        <f t="shared" si="0"/>
        <v>2208954.2800000003</v>
      </c>
    </row>
    <row r="31" spans="2:10" ht="24.95" customHeight="1" thickBot="1" x14ac:dyDescent="0.3">
      <c r="B31" s="129"/>
      <c r="C31" s="135">
        <v>44693</v>
      </c>
      <c r="D31" s="228"/>
      <c r="E31" s="131" t="s">
        <v>971</v>
      </c>
      <c r="F31" s="139">
        <v>5000</v>
      </c>
      <c r="G31" s="139"/>
      <c r="H31" s="138">
        <f t="shared" si="0"/>
        <v>2213954.2800000003</v>
      </c>
    </row>
    <row r="32" spans="2:10" ht="24.95" customHeight="1" thickBot="1" x14ac:dyDescent="0.3">
      <c r="B32" s="129"/>
      <c r="C32" s="135">
        <v>44697</v>
      </c>
      <c r="D32" s="228"/>
      <c r="E32" s="131" t="s">
        <v>972</v>
      </c>
      <c r="F32" s="139"/>
      <c r="G32" s="139"/>
      <c r="H32" s="138">
        <f t="shared" si="0"/>
        <v>2213954.2800000003</v>
      </c>
    </row>
    <row r="33" spans="2:10" ht="24.95" customHeight="1" thickBot="1" x14ac:dyDescent="0.3">
      <c r="B33" s="129"/>
      <c r="C33" s="135">
        <v>44697</v>
      </c>
      <c r="D33" s="228"/>
      <c r="E33" s="131" t="s">
        <v>973</v>
      </c>
      <c r="F33" s="139">
        <v>5000</v>
      </c>
      <c r="G33" s="139"/>
      <c r="H33" s="138">
        <f t="shared" si="0"/>
        <v>2218954.2800000003</v>
      </c>
    </row>
    <row r="34" spans="2:10" ht="24.95" customHeight="1" thickBot="1" x14ac:dyDescent="0.3">
      <c r="B34" s="129"/>
      <c r="C34" s="135">
        <v>44698</v>
      </c>
      <c r="D34" s="228"/>
      <c r="E34" s="131" t="s">
        <v>974</v>
      </c>
      <c r="F34" s="139">
        <v>5000</v>
      </c>
      <c r="G34" s="139"/>
      <c r="H34" s="138">
        <f t="shared" si="0"/>
        <v>2223954.2800000003</v>
      </c>
    </row>
    <row r="35" spans="2:10" ht="24.95" customHeight="1" thickBot="1" x14ac:dyDescent="0.3">
      <c r="B35" s="129"/>
      <c r="C35" s="135">
        <v>44698</v>
      </c>
      <c r="D35" s="228"/>
      <c r="E35" s="131" t="s">
        <v>975</v>
      </c>
      <c r="F35" s="139">
        <v>5000</v>
      </c>
      <c r="G35" s="139"/>
      <c r="H35" s="138">
        <f t="shared" si="0"/>
        <v>2228954.2800000003</v>
      </c>
    </row>
    <row r="36" spans="2:10" ht="24.95" customHeight="1" thickBot="1" x14ac:dyDescent="0.3">
      <c r="B36" s="129"/>
      <c r="C36" s="135" t="s">
        <v>976</v>
      </c>
      <c r="D36" s="228"/>
      <c r="E36" s="131" t="s">
        <v>977</v>
      </c>
      <c r="F36" s="139">
        <v>5000</v>
      </c>
      <c r="G36" s="139"/>
      <c r="H36" s="138">
        <f t="shared" si="0"/>
        <v>2233954.2800000003</v>
      </c>
    </row>
    <row r="37" spans="2:10" ht="24.95" customHeight="1" thickBot="1" x14ac:dyDescent="0.3">
      <c r="B37" s="129"/>
      <c r="C37" s="135">
        <v>44699</v>
      </c>
      <c r="D37" s="228"/>
      <c r="E37" s="131" t="s">
        <v>978</v>
      </c>
      <c r="F37" s="139">
        <v>5000</v>
      </c>
      <c r="G37" s="139"/>
      <c r="H37" s="138">
        <f t="shared" si="0"/>
        <v>2238954.2800000003</v>
      </c>
    </row>
    <row r="38" spans="2:10" ht="24.95" customHeight="1" thickBot="1" x14ac:dyDescent="0.3">
      <c r="B38" s="129"/>
      <c r="C38" s="135">
        <v>44699</v>
      </c>
      <c r="D38" s="228"/>
      <c r="E38" s="131" t="s">
        <v>979</v>
      </c>
      <c r="F38" s="139">
        <v>5000</v>
      </c>
      <c r="G38" s="139"/>
      <c r="H38" s="138">
        <f t="shared" si="0"/>
        <v>2243954.2800000003</v>
      </c>
    </row>
    <row r="39" spans="2:10" ht="24.95" customHeight="1" thickBot="1" x14ac:dyDescent="0.3">
      <c r="B39" s="129"/>
      <c r="C39" s="135">
        <v>44701</v>
      </c>
      <c r="D39" s="228"/>
      <c r="E39" s="131" t="s">
        <v>980</v>
      </c>
      <c r="F39" s="139">
        <v>5000</v>
      </c>
      <c r="G39" s="139"/>
      <c r="H39" s="138">
        <f t="shared" si="0"/>
        <v>2248954.2800000003</v>
      </c>
    </row>
    <row r="40" spans="2:10" ht="24.95" customHeight="1" thickBot="1" x14ac:dyDescent="0.3">
      <c r="B40" s="129"/>
      <c r="C40" s="135">
        <v>44701</v>
      </c>
      <c r="D40" s="228"/>
      <c r="E40" s="131" t="s">
        <v>981</v>
      </c>
      <c r="F40" s="139"/>
      <c r="G40" s="139">
        <v>11750</v>
      </c>
      <c r="H40" s="138">
        <f t="shared" si="0"/>
        <v>2237204.2800000003</v>
      </c>
    </row>
    <row r="41" spans="2:10" ht="24.95" customHeight="1" thickBot="1" x14ac:dyDescent="0.3">
      <c r="B41" s="129"/>
      <c r="C41" s="135">
        <v>44701</v>
      </c>
      <c r="D41" s="228"/>
      <c r="E41" s="131" t="s">
        <v>982</v>
      </c>
      <c r="F41" s="139"/>
      <c r="G41" s="139">
        <v>11750</v>
      </c>
      <c r="H41" s="138">
        <f t="shared" si="0"/>
        <v>2225454.2800000003</v>
      </c>
    </row>
    <row r="42" spans="2:10" ht="24.95" customHeight="1" thickBot="1" x14ac:dyDescent="0.3">
      <c r="B42" s="129"/>
      <c r="C42" s="135">
        <v>44701</v>
      </c>
      <c r="D42" s="228"/>
      <c r="E42" s="131" t="s">
        <v>983</v>
      </c>
      <c r="F42" s="139"/>
      <c r="G42" s="139">
        <v>11750</v>
      </c>
      <c r="H42" s="138">
        <f t="shared" si="0"/>
        <v>2213704.2800000003</v>
      </c>
    </row>
    <row r="43" spans="2:10" ht="24.95" customHeight="1" thickBot="1" x14ac:dyDescent="0.3">
      <c r="B43" s="129"/>
      <c r="C43" s="135">
        <v>44701</v>
      </c>
      <c r="D43" s="228"/>
      <c r="E43" s="131" t="s">
        <v>984</v>
      </c>
      <c r="F43" s="139"/>
      <c r="G43" s="139">
        <v>11750</v>
      </c>
      <c r="H43" s="138">
        <f t="shared" si="0"/>
        <v>2201954.2800000003</v>
      </c>
      <c r="J43" s="140"/>
    </row>
    <row r="44" spans="2:10" ht="24.95" customHeight="1" thickBot="1" x14ac:dyDescent="0.3">
      <c r="B44" s="129"/>
      <c r="C44" s="135">
        <v>44701</v>
      </c>
      <c r="D44" s="228"/>
      <c r="E44" s="131" t="s">
        <v>985</v>
      </c>
      <c r="F44" s="139"/>
      <c r="G44" s="139">
        <v>11750</v>
      </c>
      <c r="H44" s="138">
        <f t="shared" si="0"/>
        <v>2190204.2800000003</v>
      </c>
    </row>
    <row r="45" spans="2:10" ht="24.95" customHeight="1" thickBot="1" x14ac:dyDescent="0.3">
      <c r="B45" s="129"/>
      <c r="C45" s="135">
        <v>44701</v>
      </c>
      <c r="D45" s="228"/>
      <c r="E45" s="131" t="s">
        <v>986</v>
      </c>
      <c r="F45" s="139"/>
      <c r="G45" s="139">
        <v>11750</v>
      </c>
      <c r="H45" s="138">
        <f t="shared" si="0"/>
        <v>2178454.2800000003</v>
      </c>
    </row>
    <row r="46" spans="2:10" ht="24.95" customHeight="1" thickBot="1" x14ac:dyDescent="0.3">
      <c r="B46" s="129"/>
      <c r="C46" s="135">
        <v>44701</v>
      </c>
      <c r="D46" s="228"/>
      <c r="E46" s="131" t="s">
        <v>987</v>
      </c>
      <c r="F46" s="139"/>
      <c r="G46" s="139">
        <v>17550</v>
      </c>
      <c r="H46" s="138">
        <f t="shared" si="0"/>
        <v>2160904.2800000003</v>
      </c>
    </row>
    <row r="47" spans="2:10" ht="24.95" customHeight="1" thickBot="1" x14ac:dyDescent="0.3">
      <c r="B47" s="129"/>
      <c r="C47" s="135">
        <v>44701</v>
      </c>
      <c r="D47" s="228"/>
      <c r="E47" s="131" t="s">
        <v>988</v>
      </c>
      <c r="F47" s="139"/>
      <c r="G47" s="139">
        <v>9500</v>
      </c>
      <c r="H47" s="138">
        <f t="shared" si="0"/>
        <v>2151404.2800000003</v>
      </c>
    </row>
    <row r="48" spans="2:10" ht="24.95" customHeight="1" thickBot="1" x14ac:dyDescent="0.3">
      <c r="B48" s="129"/>
      <c r="C48" s="135">
        <v>44701</v>
      </c>
      <c r="D48" s="228"/>
      <c r="E48" s="131" t="s">
        <v>989</v>
      </c>
      <c r="F48" s="139"/>
      <c r="G48" s="139">
        <v>14250</v>
      </c>
      <c r="H48" s="138">
        <f t="shared" si="0"/>
        <v>2137154.2800000003</v>
      </c>
    </row>
    <row r="49" spans="2:8" ht="24.95" customHeight="1" thickBot="1" x14ac:dyDescent="0.3">
      <c r="B49" s="129"/>
      <c r="C49" s="135">
        <v>44701</v>
      </c>
      <c r="D49" s="228"/>
      <c r="E49" s="131" t="s">
        <v>990</v>
      </c>
      <c r="F49" s="139"/>
      <c r="G49" s="139">
        <v>11750</v>
      </c>
      <c r="H49" s="138">
        <f t="shared" si="0"/>
        <v>2125404.2800000003</v>
      </c>
    </row>
    <row r="50" spans="2:8" ht="24.95" customHeight="1" thickBot="1" x14ac:dyDescent="0.3">
      <c r="B50" s="129"/>
      <c r="C50" s="135">
        <v>44705</v>
      </c>
      <c r="D50" s="228"/>
      <c r="E50" s="131" t="s">
        <v>991</v>
      </c>
      <c r="F50" s="139">
        <v>5000</v>
      </c>
      <c r="G50" s="139"/>
      <c r="H50" s="138">
        <f t="shared" si="0"/>
        <v>2130404.2800000003</v>
      </c>
    </row>
    <row r="51" spans="2:8" ht="24.95" customHeight="1" thickBot="1" x14ac:dyDescent="0.3">
      <c r="B51" s="129"/>
      <c r="C51" s="135">
        <v>44706</v>
      </c>
      <c r="D51" s="228"/>
      <c r="E51" s="131" t="s">
        <v>992</v>
      </c>
      <c r="F51" s="139"/>
      <c r="G51" s="139">
        <v>5600</v>
      </c>
      <c r="H51" s="138">
        <f t="shared" si="0"/>
        <v>2124804.2800000003</v>
      </c>
    </row>
    <row r="52" spans="2:8" ht="24.95" customHeight="1" thickBot="1" x14ac:dyDescent="0.3">
      <c r="B52" s="129"/>
      <c r="C52" s="135">
        <v>44706</v>
      </c>
      <c r="D52" s="228"/>
      <c r="E52" s="131" t="s">
        <v>993</v>
      </c>
      <c r="F52" s="139"/>
      <c r="G52" s="139">
        <v>5600</v>
      </c>
      <c r="H52" s="138">
        <f t="shared" si="0"/>
        <v>2119204.2800000003</v>
      </c>
    </row>
    <row r="53" spans="2:8" ht="24.95" customHeight="1" thickBot="1" x14ac:dyDescent="0.3">
      <c r="B53" s="129"/>
      <c r="C53" s="135">
        <v>44706</v>
      </c>
      <c r="D53" s="228"/>
      <c r="E53" s="131" t="s">
        <v>994</v>
      </c>
      <c r="F53" s="139"/>
      <c r="G53" s="139">
        <v>10100</v>
      </c>
      <c r="H53" s="138">
        <f t="shared" si="0"/>
        <v>2109104.2800000003</v>
      </c>
    </row>
    <row r="54" spans="2:8" ht="24.95" customHeight="1" thickBot="1" x14ac:dyDescent="0.3">
      <c r="B54" s="129"/>
      <c r="C54" s="135">
        <v>44706</v>
      </c>
      <c r="D54" s="228"/>
      <c r="E54" s="131" t="s">
        <v>995</v>
      </c>
      <c r="F54" s="139">
        <v>8000</v>
      </c>
      <c r="G54" s="139"/>
      <c r="H54" s="138">
        <f t="shared" si="0"/>
        <v>2117104.2800000003</v>
      </c>
    </row>
    <row r="55" spans="2:8" ht="24.95" customHeight="1" thickBot="1" x14ac:dyDescent="0.3">
      <c r="B55" s="129"/>
      <c r="C55" s="135">
        <v>44706</v>
      </c>
      <c r="D55" s="228"/>
      <c r="E55" s="131" t="s">
        <v>996</v>
      </c>
      <c r="F55" s="139">
        <v>5000</v>
      </c>
      <c r="G55" s="139"/>
      <c r="H55" s="138">
        <f t="shared" si="0"/>
        <v>2122104.2800000003</v>
      </c>
    </row>
    <row r="56" spans="2:8" ht="24.95" customHeight="1" thickBot="1" x14ac:dyDescent="0.3">
      <c r="B56" s="129"/>
      <c r="C56" s="135">
        <v>44707</v>
      </c>
      <c r="D56" s="228"/>
      <c r="E56" s="131" t="s">
        <v>997</v>
      </c>
      <c r="F56" s="139">
        <v>5000</v>
      </c>
      <c r="G56" s="139"/>
      <c r="H56" s="138">
        <f t="shared" si="0"/>
        <v>2127104.2800000003</v>
      </c>
    </row>
    <row r="57" spans="2:8" ht="24.95" customHeight="1" thickBot="1" x14ac:dyDescent="0.3">
      <c r="B57" s="129"/>
      <c r="C57" s="135">
        <v>44708</v>
      </c>
      <c r="D57" s="228"/>
      <c r="E57" s="131" t="s">
        <v>998</v>
      </c>
      <c r="F57" s="139"/>
      <c r="G57" s="139">
        <v>600</v>
      </c>
      <c r="H57" s="138">
        <f t="shared" si="0"/>
        <v>2126504.2800000003</v>
      </c>
    </row>
    <row r="58" spans="2:8" ht="24.95" customHeight="1" thickBot="1" x14ac:dyDescent="0.3">
      <c r="B58" s="129"/>
      <c r="C58" s="135">
        <v>44708</v>
      </c>
      <c r="D58" s="228"/>
      <c r="E58" s="131" t="s">
        <v>999</v>
      </c>
      <c r="F58" s="139"/>
      <c r="G58" s="139">
        <v>800</v>
      </c>
      <c r="H58" s="138">
        <f t="shared" si="0"/>
        <v>2125704.2800000003</v>
      </c>
    </row>
    <row r="59" spans="2:8" ht="24.95" customHeight="1" thickBot="1" x14ac:dyDescent="0.3">
      <c r="B59" s="129"/>
      <c r="C59" s="135">
        <v>44708</v>
      </c>
      <c r="D59" s="228"/>
      <c r="E59" s="131" t="s">
        <v>1000</v>
      </c>
      <c r="F59" s="139"/>
      <c r="G59" s="139">
        <v>750</v>
      </c>
      <c r="H59" s="138">
        <f t="shared" si="0"/>
        <v>2124954.2800000003</v>
      </c>
    </row>
    <row r="60" spans="2:8" ht="24.95" customHeight="1" thickBot="1" x14ac:dyDescent="0.3">
      <c r="B60" s="129"/>
      <c r="C60" s="135">
        <v>44708</v>
      </c>
      <c r="D60" s="228"/>
      <c r="E60" s="131" t="s">
        <v>1001</v>
      </c>
      <c r="F60" s="139"/>
      <c r="G60" s="139">
        <v>800</v>
      </c>
      <c r="H60" s="138">
        <f t="shared" si="0"/>
        <v>2124154.2800000003</v>
      </c>
    </row>
    <row r="61" spans="2:8" ht="24.95" customHeight="1" thickBot="1" x14ac:dyDescent="0.3">
      <c r="B61" s="129"/>
      <c r="C61" s="135">
        <v>44708</v>
      </c>
      <c r="D61" s="228"/>
      <c r="E61" s="131" t="s">
        <v>1002</v>
      </c>
      <c r="F61" s="139"/>
      <c r="G61" s="139">
        <v>700</v>
      </c>
      <c r="H61" s="138">
        <f t="shared" si="0"/>
        <v>2123454.2800000003</v>
      </c>
    </row>
    <row r="62" spans="2:8" ht="24.95" customHeight="1" thickBot="1" x14ac:dyDescent="0.3">
      <c r="B62" s="129"/>
      <c r="C62" s="135">
        <v>44708</v>
      </c>
      <c r="D62" s="228"/>
      <c r="E62" s="131" t="s">
        <v>1003</v>
      </c>
      <c r="F62" s="139"/>
      <c r="G62" s="139">
        <v>700</v>
      </c>
      <c r="H62" s="138">
        <f t="shared" si="0"/>
        <v>2122754.2800000003</v>
      </c>
    </row>
    <row r="63" spans="2:8" ht="24.95" customHeight="1" thickBot="1" x14ac:dyDescent="0.3">
      <c r="B63" s="129"/>
      <c r="C63" s="135">
        <v>44708</v>
      </c>
      <c r="D63" s="228"/>
      <c r="E63" s="131" t="s">
        <v>1004</v>
      </c>
      <c r="F63" s="139"/>
      <c r="G63" s="139">
        <v>700</v>
      </c>
      <c r="H63" s="138">
        <f t="shared" si="0"/>
        <v>2122054.2800000003</v>
      </c>
    </row>
    <row r="64" spans="2:8" ht="24.95" customHeight="1" thickBot="1" x14ac:dyDescent="0.3">
      <c r="B64" s="129"/>
      <c r="C64" s="135">
        <v>44708</v>
      </c>
      <c r="D64" s="228"/>
      <c r="E64" s="131" t="s">
        <v>1005</v>
      </c>
      <c r="F64" s="139"/>
      <c r="G64" s="139">
        <v>1200</v>
      </c>
      <c r="H64" s="138">
        <f t="shared" si="0"/>
        <v>2120854.2800000003</v>
      </c>
    </row>
    <row r="65" spans="2:8" ht="24.95" customHeight="1" thickBot="1" x14ac:dyDescent="0.3">
      <c r="B65" s="129"/>
      <c r="C65" s="135">
        <v>44708</v>
      </c>
      <c r="D65" s="228"/>
      <c r="E65" s="131" t="s">
        <v>1006</v>
      </c>
      <c r="F65" s="139"/>
      <c r="G65" s="139">
        <v>800</v>
      </c>
      <c r="H65" s="138">
        <f t="shared" si="0"/>
        <v>2120054.2800000003</v>
      </c>
    </row>
    <row r="66" spans="2:8" ht="24.95" customHeight="1" thickBot="1" x14ac:dyDescent="0.3">
      <c r="B66" s="129"/>
      <c r="C66" s="135">
        <v>44708</v>
      </c>
      <c r="D66" s="228"/>
      <c r="E66" s="131" t="s">
        <v>1007</v>
      </c>
      <c r="F66" s="139"/>
      <c r="G66" s="139">
        <v>800</v>
      </c>
      <c r="H66" s="138">
        <f t="shared" si="0"/>
        <v>2119254.2800000003</v>
      </c>
    </row>
    <row r="67" spans="2:8" ht="24.75" customHeight="1" thickBot="1" x14ac:dyDescent="0.3">
      <c r="B67" s="129"/>
      <c r="C67" s="135">
        <v>44708</v>
      </c>
      <c r="D67" s="228"/>
      <c r="E67" s="131" t="s">
        <v>1008</v>
      </c>
      <c r="F67" s="139"/>
      <c r="G67" s="139">
        <v>2800</v>
      </c>
      <c r="H67" s="138">
        <f t="shared" si="0"/>
        <v>2116454.2800000003</v>
      </c>
    </row>
    <row r="68" spans="2:8" ht="24.95" customHeight="1" thickBot="1" x14ac:dyDescent="0.3">
      <c r="B68" s="129"/>
      <c r="C68" s="135">
        <v>44708</v>
      </c>
      <c r="D68" s="228"/>
      <c r="E68" s="131" t="s">
        <v>1009</v>
      </c>
      <c r="F68" s="139"/>
      <c r="G68" s="139">
        <v>2800</v>
      </c>
      <c r="H68" s="138">
        <f t="shared" si="0"/>
        <v>2113654.2800000003</v>
      </c>
    </row>
    <row r="69" spans="2:8" ht="24.95" customHeight="1" thickBot="1" x14ac:dyDescent="0.3">
      <c r="B69" s="129"/>
      <c r="C69" s="135">
        <v>44708</v>
      </c>
      <c r="D69" s="228"/>
      <c r="E69" s="131" t="s">
        <v>1010</v>
      </c>
      <c r="F69" s="139"/>
      <c r="G69" s="139">
        <v>800</v>
      </c>
      <c r="H69" s="138">
        <f t="shared" si="0"/>
        <v>2112854.2800000003</v>
      </c>
    </row>
    <row r="70" spans="2:8" ht="24.95" customHeight="1" thickBot="1" x14ac:dyDescent="0.3">
      <c r="B70" s="129"/>
      <c r="C70" s="135">
        <v>44708</v>
      </c>
      <c r="D70" s="228"/>
      <c r="E70" s="131" t="s">
        <v>1011</v>
      </c>
      <c r="F70" s="139"/>
      <c r="G70" s="139">
        <v>750</v>
      </c>
      <c r="H70" s="138">
        <f t="shared" si="0"/>
        <v>2112104.2800000003</v>
      </c>
    </row>
    <row r="71" spans="2:8" ht="24.95" customHeight="1" thickBot="1" x14ac:dyDescent="0.3">
      <c r="B71" s="129"/>
      <c r="C71" s="135">
        <v>44708</v>
      </c>
      <c r="D71" s="230"/>
      <c r="E71" s="131" t="s">
        <v>1012</v>
      </c>
      <c r="F71" s="139"/>
      <c r="G71" s="139">
        <v>700</v>
      </c>
      <c r="H71" s="138">
        <f t="shared" si="0"/>
        <v>2111404.2800000003</v>
      </c>
    </row>
    <row r="72" spans="2:8" ht="24.95" customHeight="1" thickBot="1" x14ac:dyDescent="0.3">
      <c r="B72" s="129"/>
      <c r="C72" s="135">
        <v>44708</v>
      </c>
      <c r="D72" s="231"/>
      <c r="E72" s="131" t="s">
        <v>1013</v>
      </c>
      <c r="F72" s="139"/>
      <c r="G72" s="139">
        <v>750</v>
      </c>
      <c r="H72" s="138">
        <f t="shared" si="0"/>
        <v>2110654.2800000003</v>
      </c>
    </row>
    <row r="73" spans="2:8" ht="24.95" customHeight="1" thickBot="1" x14ac:dyDescent="0.3">
      <c r="B73" s="129"/>
      <c r="C73" s="135">
        <v>44708</v>
      </c>
      <c r="D73" s="231"/>
      <c r="E73" s="131" t="s">
        <v>1014</v>
      </c>
      <c r="F73" s="139"/>
      <c r="G73" s="139">
        <v>700</v>
      </c>
      <c r="H73" s="138">
        <f t="shared" si="0"/>
        <v>2109954.2800000003</v>
      </c>
    </row>
    <row r="74" spans="2:8" ht="24.95" customHeight="1" thickBot="1" x14ac:dyDescent="0.3">
      <c r="B74" s="129"/>
      <c r="C74" s="135">
        <v>44708</v>
      </c>
      <c r="D74" s="231"/>
      <c r="E74" s="131" t="s">
        <v>1015</v>
      </c>
      <c r="F74" s="139"/>
      <c r="G74" s="139">
        <v>750</v>
      </c>
      <c r="H74" s="138">
        <f t="shared" si="0"/>
        <v>2109204.2800000003</v>
      </c>
    </row>
    <row r="75" spans="2:8" ht="24.95" customHeight="1" thickBot="1" x14ac:dyDescent="0.3">
      <c r="B75" s="129"/>
      <c r="C75" s="135">
        <v>44708</v>
      </c>
      <c r="D75" s="231"/>
      <c r="E75" s="131" t="s">
        <v>1016</v>
      </c>
      <c r="F75" s="139"/>
      <c r="G75" s="139">
        <v>5000</v>
      </c>
      <c r="H75" s="138">
        <f t="shared" si="0"/>
        <v>2104204.2800000003</v>
      </c>
    </row>
    <row r="76" spans="2:8" ht="24.95" customHeight="1" thickBot="1" x14ac:dyDescent="0.3">
      <c r="B76" s="129"/>
      <c r="C76" s="135">
        <v>44708</v>
      </c>
      <c r="D76" s="231"/>
      <c r="E76" s="131" t="s">
        <v>1017</v>
      </c>
      <c r="F76" s="139"/>
      <c r="G76" s="139">
        <v>15050</v>
      </c>
      <c r="H76" s="138">
        <f t="shared" si="0"/>
        <v>2089154.2800000003</v>
      </c>
    </row>
    <row r="77" spans="2:8" ht="24.95" customHeight="1" thickBot="1" x14ac:dyDescent="0.3">
      <c r="B77" s="129"/>
      <c r="C77" s="135">
        <v>44708</v>
      </c>
      <c r="D77" s="231"/>
      <c r="E77" s="131" t="s">
        <v>1018</v>
      </c>
      <c r="F77" s="139"/>
      <c r="G77" s="139">
        <v>12300</v>
      </c>
      <c r="H77" s="138">
        <f t="shared" si="0"/>
        <v>2076854.2800000003</v>
      </c>
    </row>
    <row r="78" spans="2:8" ht="24.95" customHeight="1" thickBot="1" x14ac:dyDescent="0.3">
      <c r="B78" s="129"/>
      <c r="C78" s="135">
        <v>44708</v>
      </c>
      <c r="D78" s="231"/>
      <c r="E78" s="131" t="s">
        <v>1019</v>
      </c>
      <c r="F78" s="139"/>
      <c r="G78" s="139">
        <v>18250</v>
      </c>
      <c r="H78" s="138">
        <f t="shared" si="0"/>
        <v>2058604.2800000003</v>
      </c>
    </row>
    <row r="79" spans="2:8" ht="24.95" customHeight="1" thickBot="1" x14ac:dyDescent="0.3">
      <c r="B79" s="129"/>
      <c r="C79" s="135">
        <v>44708</v>
      </c>
      <c r="D79" s="231"/>
      <c r="E79" s="131" t="s">
        <v>1020</v>
      </c>
      <c r="F79" s="139"/>
      <c r="G79" s="139">
        <v>21550</v>
      </c>
      <c r="H79" s="138">
        <f t="shared" si="0"/>
        <v>2037054.2800000003</v>
      </c>
    </row>
    <row r="80" spans="2:8" ht="24.95" customHeight="1" thickBot="1" x14ac:dyDescent="0.3">
      <c r="B80" s="129"/>
      <c r="C80" s="135">
        <v>44708</v>
      </c>
      <c r="D80" s="231"/>
      <c r="E80" s="131" t="s">
        <v>1021</v>
      </c>
      <c r="F80" s="139">
        <v>10000</v>
      </c>
      <c r="G80" s="139"/>
      <c r="H80" s="138">
        <f t="shared" si="0"/>
        <v>2047054.2800000003</v>
      </c>
    </row>
    <row r="81" spans="2:10" ht="24.95" customHeight="1" thickBot="1" x14ac:dyDescent="0.3">
      <c r="B81" s="129"/>
      <c r="C81" s="135">
        <v>44711</v>
      </c>
      <c r="D81" s="232">
        <v>4407</v>
      </c>
      <c r="E81" s="131" t="s">
        <v>1022</v>
      </c>
      <c r="F81" s="139"/>
      <c r="G81" s="139">
        <v>20000</v>
      </c>
      <c r="H81" s="138">
        <f t="shared" ref="H81:H85" si="1">H80+F81-G81</f>
        <v>2027054.2800000003</v>
      </c>
    </row>
    <row r="82" spans="2:10" ht="24.95" customHeight="1" thickBot="1" x14ac:dyDescent="0.3">
      <c r="B82" s="129"/>
      <c r="C82" s="135">
        <v>44712</v>
      </c>
      <c r="D82" s="231"/>
      <c r="E82" s="131" t="s">
        <v>1023</v>
      </c>
      <c r="F82" s="139">
        <v>5000</v>
      </c>
      <c r="G82" s="139"/>
      <c r="H82" s="138">
        <f t="shared" si="1"/>
        <v>2032054.2800000003</v>
      </c>
    </row>
    <row r="83" spans="2:10" ht="24.95" customHeight="1" thickBot="1" x14ac:dyDescent="0.3">
      <c r="B83" s="129"/>
      <c r="C83" s="135">
        <v>44712</v>
      </c>
      <c r="D83" s="231"/>
      <c r="E83" s="131" t="s">
        <v>1024</v>
      </c>
      <c r="F83" s="139">
        <v>5000</v>
      </c>
      <c r="G83" s="139"/>
      <c r="H83" s="138">
        <f t="shared" si="1"/>
        <v>2037054.2800000003</v>
      </c>
    </row>
    <row r="84" spans="2:10" ht="24.95" customHeight="1" thickBot="1" x14ac:dyDescent="0.3">
      <c r="B84" s="129"/>
      <c r="C84" s="135">
        <v>44712</v>
      </c>
      <c r="D84" s="231"/>
      <c r="E84" s="131" t="s">
        <v>804</v>
      </c>
      <c r="F84" s="139"/>
      <c r="G84" s="139">
        <v>1003.87</v>
      </c>
      <c r="H84" s="138">
        <f t="shared" si="1"/>
        <v>2036050.4100000001</v>
      </c>
    </row>
    <row r="85" spans="2:10" ht="24.95" customHeight="1" thickBot="1" x14ac:dyDescent="0.3">
      <c r="B85" s="129"/>
      <c r="C85" s="135"/>
      <c r="D85" s="231"/>
      <c r="E85" s="131"/>
      <c r="F85" s="139"/>
      <c r="G85" s="139"/>
      <c r="H85" s="138">
        <f t="shared" si="1"/>
        <v>2036050.4100000001</v>
      </c>
    </row>
    <row r="86" spans="2:10" ht="39" customHeight="1" thickBot="1" x14ac:dyDescent="0.3">
      <c r="B86" s="142"/>
      <c r="C86" s="135"/>
      <c r="D86" s="233"/>
      <c r="E86" s="143" t="s">
        <v>805</v>
      </c>
      <c r="F86" s="144">
        <f>SUM(F16:F85)</f>
        <v>238000</v>
      </c>
      <c r="G86" s="144">
        <f>SUM(G15:G85)</f>
        <v>420197.03</v>
      </c>
      <c r="H86" s="134">
        <f>+H15+F86-G86</f>
        <v>2036050.4100000004</v>
      </c>
    </row>
    <row r="87" spans="2:10" x14ac:dyDescent="0.25">
      <c r="B87" s="124"/>
      <c r="C87" s="145"/>
      <c r="D87" s="124"/>
      <c r="E87" s="124"/>
      <c r="F87" s="124"/>
      <c r="G87" s="124"/>
      <c r="H87" s="124"/>
    </row>
    <row r="88" spans="2:10" ht="19.5" x14ac:dyDescent="0.3">
      <c r="B88" s="248" t="s">
        <v>0</v>
      </c>
      <c r="C88" s="248"/>
      <c r="D88" s="248"/>
      <c r="E88" s="219" t="s">
        <v>806</v>
      </c>
      <c r="F88" s="249" t="s">
        <v>807</v>
      </c>
      <c r="G88" s="249"/>
      <c r="H88" s="249"/>
      <c r="J88" s="146"/>
    </row>
    <row r="89" spans="2:10" ht="23.25" x14ac:dyDescent="0.35">
      <c r="B89" s="147"/>
      <c r="C89" s="219"/>
      <c r="D89" s="219"/>
      <c r="E89" s="219"/>
      <c r="F89" s="245"/>
      <c r="G89" s="245"/>
      <c r="H89" s="245"/>
      <c r="I89" s="148"/>
    </row>
    <row r="90" spans="2:10" ht="19.5" x14ac:dyDescent="0.3">
      <c r="B90" s="246" t="s">
        <v>808</v>
      </c>
      <c r="C90" s="246"/>
      <c r="D90" s="246"/>
      <c r="E90" s="218" t="s">
        <v>809</v>
      </c>
      <c r="F90" s="247" t="s">
        <v>810</v>
      </c>
      <c r="G90" s="247"/>
      <c r="H90" s="247"/>
    </row>
    <row r="91" spans="2:10" ht="19.5" x14ac:dyDescent="0.3">
      <c r="B91" s="248" t="s">
        <v>1</v>
      </c>
      <c r="C91" s="248"/>
      <c r="D91" s="248"/>
      <c r="E91" s="219" t="s">
        <v>327</v>
      </c>
      <c r="F91" s="249" t="s">
        <v>811</v>
      </c>
      <c r="G91" s="249"/>
      <c r="H91" s="249"/>
    </row>
    <row r="92" spans="2:10" ht="19.5" x14ac:dyDescent="0.3">
      <c r="B92" s="147"/>
      <c r="C92" s="149"/>
      <c r="D92" s="149"/>
      <c r="E92" s="1"/>
      <c r="F92" s="1"/>
      <c r="G92" s="1"/>
      <c r="H92" s="1"/>
      <c r="I92" s="148"/>
    </row>
    <row r="93" spans="2:10" ht="19.5" x14ac:dyDescent="0.3">
      <c r="B93" s="147"/>
      <c r="C93" s="149"/>
      <c r="D93" s="149"/>
      <c r="E93" s="1"/>
      <c r="F93" s="1"/>
      <c r="G93" s="1"/>
      <c r="H93" s="1"/>
    </row>
    <row r="94" spans="2:10" ht="18" x14ac:dyDescent="0.25">
      <c r="B94" s="250"/>
      <c r="C94" s="250"/>
      <c r="D94" s="250"/>
      <c r="E94" s="150"/>
      <c r="F94" s="1"/>
      <c r="G94" s="1"/>
      <c r="H94" s="1"/>
    </row>
    <row r="95" spans="2:10" x14ac:dyDescent="0.25">
      <c r="B95" s="124"/>
      <c r="C95" s="124"/>
      <c r="D95" s="124"/>
      <c r="E95" s="124"/>
      <c r="F95" s="124"/>
      <c r="G95" s="124"/>
      <c r="H95" s="124"/>
    </row>
    <row r="96" spans="2:10" x14ac:dyDescent="0.25">
      <c r="B96" s="124"/>
      <c r="C96" s="124"/>
      <c r="D96" s="124"/>
      <c r="E96" s="124"/>
      <c r="F96" s="124"/>
      <c r="G96" s="124"/>
      <c r="H96" s="124"/>
    </row>
    <row r="97" spans="2:8" x14ac:dyDescent="0.25">
      <c r="B97" s="124"/>
      <c r="C97" s="124"/>
      <c r="D97" s="124"/>
      <c r="E97" s="124"/>
      <c r="F97" s="124"/>
      <c r="G97" s="124"/>
      <c r="H97" s="124"/>
    </row>
  </sheetData>
  <mergeCells count="18">
    <mergeCell ref="B11:H11"/>
    <mergeCell ref="B2:H3"/>
    <mergeCell ref="B4:H4"/>
    <mergeCell ref="B6:H7"/>
    <mergeCell ref="B9:H9"/>
    <mergeCell ref="B10:H10"/>
    <mergeCell ref="B94:D94"/>
    <mergeCell ref="B12:B14"/>
    <mergeCell ref="C12:H12"/>
    <mergeCell ref="C13:D13"/>
    <mergeCell ref="F13:H13"/>
    <mergeCell ref="B88:D88"/>
    <mergeCell ref="F88:H88"/>
    <mergeCell ref="F89:H89"/>
    <mergeCell ref="B90:D90"/>
    <mergeCell ref="F90:H90"/>
    <mergeCell ref="B91:D91"/>
    <mergeCell ref="F91:H91"/>
  </mergeCells>
  <pageMargins left="0.25" right="0.25" top="0.75" bottom="0.75" header="0.3" footer="0.3"/>
  <pageSetup scale="56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246B2-3A1C-4A7E-A5A7-7EE575E7B116}">
  <sheetPr>
    <pageSetUpPr fitToPage="1"/>
  </sheetPr>
  <dimension ref="A1:M423"/>
  <sheetViews>
    <sheetView showGridLines="0" view="pageBreakPreview" topLeftCell="A387" zoomScaleNormal="100" zoomScaleSheetLayoutView="100" workbookViewId="0">
      <selection activeCell="G418" sqref="G418"/>
    </sheetView>
  </sheetViews>
  <sheetFormatPr baseColWidth="10" defaultRowHeight="15" x14ac:dyDescent="0.25"/>
  <cols>
    <col min="1" max="1" width="16.85546875" style="2" customWidth="1"/>
    <col min="2" max="2" width="16.28515625" style="2" customWidth="1"/>
    <col min="3" max="3" width="15.85546875" style="17" customWidth="1"/>
    <col min="4" max="4" width="38.140625" customWidth="1"/>
    <col min="5" max="5" width="14.42578125" customWidth="1"/>
    <col min="6" max="6" width="11.7109375" bestFit="1" customWidth="1"/>
    <col min="7" max="7" width="13.85546875" customWidth="1"/>
    <col min="8" max="8" width="12" customWidth="1"/>
    <col min="9" max="9" width="10.28515625" customWidth="1"/>
    <col min="10" max="10" width="14" customWidth="1"/>
    <col min="11" max="11" width="10.5703125" hidden="1" customWidth="1"/>
    <col min="12" max="13" width="7.85546875" hidden="1" customWidth="1"/>
  </cols>
  <sheetData>
    <row r="1" spans="1:13" s="2" customFormat="1" x14ac:dyDescent="0.25"/>
    <row r="2" spans="1:13" s="2" customFormat="1" x14ac:dyDescent="0.25"/>
    <row r="3" spans="1:13" s="2" customFormat="1" x14ac:dyDescent="0.25"/>
    <row r="4" spans="1:13" s="2" customFormat="1" x14ac:dyDescent="0.25"/>
    <row r="5" spans="1:13" s="2" customFormat="1" x14ac:dyDescent="0.25"/>
    <row r="6" spans="1:13" s="2" customFormat="1" x14ac:dyDescent="0.25"/>
    <row r="7" spans="1:13" s="2" customFormat="1" ht="26.25" customHeight="1" x14ac:dyDescent="0.25">
      <c r="A7" s="259" t="s">
        <v>2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</row>
    <row r="8" spans="1:13" s="2" customFormat="1" ht="28.5" customHeight="1" x14ac:dyDescent="0.25">
      <c r="A8" s="260"/>
      <c r="B8" s="260"/>
      <c r="C8" s="260"/>
      <c r="D8" s="260"/>
      <c r="E8" s="260"/>
      <c r="F8" s="260"/>
      <c r="G8" s="260"/>
      <c r="H8" s="222"/>
      <c r="I8" s="222"/>
    </row>
    <row r="9" spans="1:13" ht="15.75" x14ac:dyDescent="0.25">
      <c r="A9" s="261" t="s">
        <v>3</v>
      </c>
      <c r="B9" s="261"/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</row>
    <row r="10" spans="1:13" x14ac:dyDescent="0.25">
      <c r="A10" s="262" t="s">
        <v>812</v>
      </c>
      <c r="B10" s="262"/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</row>
    <row r="11" spans="1:13" ht="16.5" customHeight="1" thickBot="1" x14ac:dyDescent="0.3">
      <c r="A11" s="82"/>
      <c r="B11" s="82"/>
      <c r="C11" s="83"/>
    </row>
    <row r="12" spans="1:13" ht="57.75" thickBot="1" x14ac:dyDescent="0.3">
      <c r="A12" s="84" t="s">
        <v>4</v>
      </c>
      <c r="B12" s="84" t="s">
        <v>5</v>
      </c>
      <c r="C12" s="3" t="s">
        <v>6</v>
      </c>
      <c r="D12" s="85" t="s">
        <v>7</v>
      </c>
      <c r="E12" s="3" t="s">
        <v>8</v>
      </c>
      <c r="F12" s="85" t="s">
        <v>813</v>
      </c>
      <c r="G12" s="4" t="s">
        <v>9</v>
      </c>
      <c r="H12" s="3" t="s">
        <v>8</v>
      </c>
      <c r="I12" s="59" t="s">
        <v>814</v>
      </c>
      <c r="J12" s="86" t="s">
        <v>9</v>
      </c>
      <c r="K12" s="60" t="s">
        <v>815</v>
      </c>
      <c r="L12" s="3" t="s">
        <v>8</v>
      </c>
      <c r="M12" s="4" t="s">
        <v>9</v>
      </c>
    </row>
    <row r="13" spans="1:13" s="9" customFormat="1" ht="12.75" x14ac:dyDescent="0.2">
      <c r="A13" s="5">
        <v>44503</v>
      </c>
      <c r="B13" s="6" t="s">
        <v>10</v>
      </c>
      <c r="C13" s="7" t="s">
        <v>11</v>
      </c>
      <c r="D13" s="8" t="s">
        <v>12</v>
      </c>
      <c r="E13" s="87">
        <v>3.7</v>
      </c>
      <c r="F13" s="88">
        <v>34</v>
      </c>
      <c r="G13" s="89">
        <f t="shared" ref="G13:G76" si="0">E13*F13</f>
        <v>125.80000000000001</v>
      </c>
      <c r="H13" s="87">
        <v>3.7</v>
      </c>
      <c r="I13" s="90">
        <v>3</v>
      </c>
      <c r="J13" s="91">
        <f>H13*I13</f>
        <v>11.100000000000001</v>
      </c>
      <c r="K13" s="92"/>
      <c r="L13" s="93"/>
      <c r="M13" s="94">
        <f>+K13*L13</f>
        <v>0</v>
      </c>
    </row>
    <row r="14" spans="1:13" s="9" customFormat="1" ht="12.75" x14ac:dyDescent="0.2">
      <c r="A14" s="5">
        <v>44657</v>
      </c>
      <c r="B14" s="6" t="s">
        <v>13</v>
      </c>
      <c r="C14" s="7" t="s">
        <v>14</v>
      </c>
      <c r="D14" s="8" t="s">
        <v>15</v>
      </c>
      <c r="E14" s="87">
        <v>229.64</v>
      </c>
      <c r="F14" s="88">
        <v>22</v>
      </c>
      <c r="G14" s="89">
        <f t="shared" si="0"/>
        <v>5052.08</v>
      </c>
      <c r="H14" s="87">
        <v>229.64</v>
      </c>
      <c r="I14" s="90">
        <v>20</v>
      </c>
      <c r="J14" s="89">
        <f t="shared" ref="J14:J77" si="1">H14*I14</f>
        <v>4592.7999999999993</v>
      </c>
      <c r="K14" s="92"/>
      <c r="L14" s="93"/>
      <c r="M14" s="94">
        <f t="shared" ref="M14:M77" si="2">+K14*L14</f>
        <v>0</v>
      </c>
    </row>
    <row r="15" spans="1:13" s="9" customFormat="1" ht="12.75" x14ac:dyDescent="0.2">
      <c r="A15" s="5">
        <v>43889</v>
      </c>
      <c r="B15" s="6" t="s">
        <v>16</v>
      </c>
      <c r="C15" s="7" t="s">
        <v>433</v>
      </c>
      <c r="D15" s="10" t="s">
        <v>434</v>
      </c>
      <c r="E15" s="95">
        <v>88.5</v>
      </c>
      <c r="F15" s="88">
        <v>0</v>
      </c>
      <c r="G15" s="89">
        <f t="shared" si="0"/>
        <v>0</v>
      </c>
      <c r="H15" s="95">
        <v>88.5</v>
      </c>
      <c r="I15" s="90">
        <v>0</v>
      </c>
      <c r="J15" s="89">
        <f t="shared" si="1"/>
        <v>0</v>
      </c>
      <c r="K15" s="92"/>
      <c r="L15" s="93"/>
      <c r="M15" s="94">
        <f t="shared" si="2"/>
        <v>0</v>
      </c>
    </row>
    <row r="16" spans="1:13" s="9" customFormat="1" ht="12.75" x14ac:dyDescent="0.2">
      <c r="A16" s="5">
        <v>44671</v>
      </c>
      <c r="B16" s="6" t="s">
        <v>17</v>
      </c>
      <c r="C16" s="7" t="s">
        <v>18</v>
      </c>
      <c r="D16" s="8" t="s">
        <v>19</v>
      </c>
      <c r="E16" s="87">
        <v>210</v>
      </c>
      <c r="F16" s="88">
        <v>50</v>
      </c>
      <c r="G16" s="89">
        <f t="shared" si="0"/>
        <v>10500</v>
      </c>
      <c r="H16" s="87">
        <v>210</v>
      </c>
      <c r="I16" s="90">
        <v>50</v>
      </c>
      <c r="J16" s="89">
        <f t="shared" si="1"/>
        <v>10500</v>
      </c>
      <c r="K16" s="92"/>
      <c r="L16" s="93"/>
      <c r="M16" s="94">
        <f t="shared" si="2"/>
        <v>0</v>
      </c>
    </row>
    <row r="17" spans="1:13" s="9" customFormat="1" ht="12.75" x14ac:dyDescent="0.2">
      <c r="A17" s="5">
        <v>44543</v>
      </c>
      <c r="B17" s="6" t="s">
        <v>13</v>
      </c>
      <c r="C17" s="7" t="s">
        <v>20</v>
      </c>
      <c r="D17" s="8" t="s">
        <v>21</v>
      </c>
      <c r="E17" s="87">
        <v>310.51</v>
      </c>
      <c r="F17" s="88">
        <v>5</v>
      </c>
      <c r="G17" s="89">
        <f t="shared" si="0"/>
        <v>1552.55</v>
      </c>
      <c r="H17" s="87">
        <v>310.51</v>
      </c>
      <c r="I17" s="90">
        <v>5</v>
      </c>
      <c r="J17" s="89">
        <f t="shared" si="1"/>
        <v>1552.55</v>
      </c>
      <c r="K17" s="92"/>
      <c r="L17" s="93"/>
      <c r="M17" s="94">
        <f t="shared" si="2"/>
        <v>0</v>
      </c>
    </row>
    <row r="18" spans="1:13" s="9" customFormat="1" ht="12.75" x14ac:dyDescent="0.2">
      <c r="A18" s="5">
        <v>44487</v>
      </c>
      <c r="B18" s="6" t="s">
        <v>418</v>
      </c>
      <c r="C18" s="7" t="s">
        <v>22</v>
      </c>
      <c r="D18" s="8" t="s">
        <v>353</v>
      </c>
      <c r="E18" s="87">
        <v>525.1</v>
      </c>
      <c r="F18" s="88">
        <v>17</v>
      </c>
      <c r="G18" s="89">
        <f t="shared" si="0"/>
        <v>8926.7000000000007</v>
      </c>
      <c r="H18" s="87">
        <v>525.1</v>
      </c>
      <c r="I18" s="90">
        <v>16</v>
      </c>
      <c r="J18" s="89">
        <f t="shared" si="1"/>
        <v>8401.6</v>
      </c>
      <c r="K18" s="92"/>
      <c r="L18" s="93"/>
      <c r="M18" s="94">
        <f t="shared" si="2"/>
        <v>0</v>
      </c>
    </row>
    <row r="19" spans="1:13" s="9" customFormat="1" ht="12.75" x14ac:dyDescent="0.2">
      <c r="A19" s="5">
        <v>44503</v>
      </c>
      <c r="B19" s="6" t="s">
        <v>13</v>
      </c>
      <c r="C19" s="7" t="s">
        <v>24</v>
      </c>
      <c r="D19" s="8" t="s">
        <v>353</v>
      </c>
      <c r="E19" s="95">
        <v>754.27</v>
      </c>
      <c r="F19" s="88">
        <v>9</v>
      </c>
      <c r="G19" s="89">
        <f t="shared" si="0"/>
        <v>6788.43</v>
      </c>
      <c r="H19" s="95">
        <v>754.27</v>
      </c>
      <c r="I19" s="90">
        <v>9</v>
      </c>
      <c r="J19" s="89">
        <f t="shared" si="1"/>
        <v>6788.43</v>
      </c>
      <c r="K19" s="92"/>
      <c r="L19" s="93"/>
      <c r="M19" s="94">
        <f t="shared" si="2"/>
        <v>0</v>
      </c>
    </row>
    <row r="20" spans="1:13" s="9" customFormat="1" ht="12.75" x14ac:dyDescent="0.2">
      <c r="A20" s="5">
        <v>43566</v>
      </c>
      <c r="B20" s="6" t="s">
        <v>23</v>
      </c>
      <c r="C20" s="7" t="s">
        <v>26</v>
      </c>
      <c r="D20" s="8" t="s">
        <v>25</v>
      </c>
      <c r="E20" s="87">
        <v>373.67</v>
      </c>
      <c r="F20" s="88">
        <v>7</v>
      </c>
      <c r="G20" s="89">
        <f t="shared" si="0"/>
        <v>2615.69</v>
      </c>
      <c r="H20" s="87">
        <v>373.67</v>
      </c>
      <c r="I20" s="90">
        <v>6</v>
      </c>
      <c r="J20" s="89">
        <f t="shared" si="1"/>
        <v>2242.02</v>
      </c>
      <c r="K20" s="92"/>
      <c r="L20" s="93"/>
      <c r="M20" s="94">
        <f t="shared" si="2"/>
        <v>0</v>
      </c>
    </row>
    <row r="21" spans="1:13" s="9" customFormat="1" ht="12.75" x14ac:dyDescent="0.2">
      <c r="A21" s="5">
        <v>43909</v>
      </c>
      <c r="B21" s="6" t="s">
        <v>10</v>
      </c>
      <c r="C21" s="7" t="s">
        <v>435</v>
      </c>
      <c r="D21" s="8" t="s">
        <v>436</v>
      </c>
      <c r="E21" s="87">
        <v>313.95</v>
      </c>
      <c r="F21" s="88">
        <v>0</v>
      </c>
      <c r="G21" s="89">
        <f t="shared" si="0"/>
        <v>0</v>
      </c>
      <c r="H21" s="87">
        <v>313.95</v>
      </c>
      <c r="I21" s="90">
        <v>0</v>
      </c>
      <c r="J21" s="89">
        <f t="shared" si="1"/>
        <v>0</v>
      </c>
      <c r="K21" s="92"/>
      <c r="L21" s="93"/>
      <c r="M21" s="94">
        <f t="shared" si="2"/>
        <v>0</v>
      </c>
    </row>
    <row r="22" spans="1:13" s="9" customFormat="1" ht="12.75" x14ac:dyDescent="0.2">
      <c r="A22" s="5">
        <v>43909</v>
      </c>
      <c r="B22" s="6" t="s">
        <v>10</v>
      </c>
      <c r="C22" s="7" t="s">
        <v>437</v>
      </c>
      <c r="D22" s="8" t="s">
        <v>438</v>
      </c>
      <c r="E22" s="87">
        <v>429</v>
      </c>
      <c r="F22" s="88">
        <v>0</v>
      </c>
      <c r="G22" s="89">
        <f t="shared" si="0"/>
        <v>0</v>
      </c>
      <c r="H22" s="87">
        <v>429</v>
      </c>
      <c r="I22" s="90">
        <v>0</v>
      </c>
      <c r="J22" s="89">
        <f t="shared" si="1"/>
        <v>0</v>
      </c>
      <c r="K22" s="92"/>
      <c r="L22" s="93"/>
      <c r="M22" s="94">
        <f t="shared" si="2"/>
        <v>0</v>
      </c>
    </row>
    <row r="23" spans="1:13" s="9" customFormat="1" ht="12.75" x14ac:dyDescent="0.2">
      <c r="A23" s="5">
        <v>44657</v>
      </c>
      <c r="B23" s="6" t="s">
        <v>13</v>
      </c>
      <c r="C23" s="7" t="s">
        <v>28</v>
      </c>
      <c r="D23" s="8" t="s">
        <v>27</v>
      </c>
      <c r="E23" s="95">
        <v>97.91</v>
      </c>
      <c r="F23" s="88">
        <v>37</v>
      </c>
      <c r="G23" s="89">
        <f t="shared" si="0"/>
        <v>3622.67</v>
      </c>
      <c r="H23" s="95">
        <v>97.91</v>
      </c>
      <c r="I23" s="90">
        <v>7</v>
      </c>
      <c r="J23" s="89">
        <f t="shared" si="1"/>
        <v>685.37</v>
      </c>
      <c r="K23" s="92"/>
      <c r="L23" s="93"/>
      <c r="M23" s="94">
        <f t="shared" si="2"/>
        <v>0</v>
      </c>
    </row>
    <row r="24" spans="1:13" s="9" customFormat="1" ht="12.75" x14ac:dyDescent="0.2">
      <c r="A24" s="5">
        <v>44123</v>
      </c>
      <c r="B24" s="6" t="s">
        <v>13</v>
      </c>
      <c r="C24" s="7" t="s">
        <v>439</v>
      </c>
      <c r="D24" s="8" t="s">
        <v>440</v>
      </c>
      <c r="E24" s="87">
        <v>75.52</v>
      </c>
      <c r="F24" s="88">
        <v>0</v>
      </c>
      <c r="G24" s="89">
        <f t="shared" si="0"/>
        <v>0</v>
      </c>
      <c r="H24" s="87">
        <v>75.52</v>
      </c>
      <c r="I24" s="90">
        <v>0</v>
      </c>
      <c r="J24" s="89">
        <f t="shared" si="1"/>
        <v>0</v>
      </c>
      <c r="K24" s="92"/>
      <c r="L24" s="93"/>
      <c r="M24" s="94">
        <f t="shared" si="2"/>
        <v>0</v>
      </c>
    </row>
    <row r="25" spans="1:13" s="9" customFormat="1" ht="12.75" x14ac:dyDescent="0.2">
      <c r="A25" s="5">
        <v>44007</v>
      </c>
      <c r="B25" s="6" t="s">
        <v>13</v>
      </c>
      <c r="C25" s="7" t="s">
        <v>441</v>
      </c>
      <c r="D25" s="8" t="s">
        <v>442</v>
      </c>
      <c r="E25" s="95">
        <v>106.2</v>
      </c>
      <c r="F25" s="88">
        <v>0</v>
      </c>
      <c r="G25" s="89">
        <f t="shared" si="0"/>
        <v>0</v>
      </c>
      <c r="H25" s="95">
        <v>106.2</v>
      </c>
      <c r="I25" s="90">
        <v>0</v>
      </c>
      <c r="J25" s="89">
        <f t="shared" si="1"/>
        <v>0</v>
      </c>
      <c r="K25" s="92"/>
      <c r="L25" s="93"/>
      <c r="M25" s="94">
        <f t="shared" si="2"/>
        <v>0</v>
      </c>
    </row>
    <row r="26" spans="1:13" s="9" customFormat="1" ht="12.75" x14ac:dyDescent="0.2">
      <c r="A26" s="5">
        <v>44123</v>
      </c>
      <c r="B26" s="6" t="s">
        <v>17</v>
      </c>
      <c r="C26" s="7" t="s">
        <v>30</v>
      </c>
      <c r="D26" s="8" t="s">
        <v>29</v>
      </c>
      <c r="E26" s="87">
        <v>531</v>
      </c>
      <c r="F26" s="88">
        <v>2</v>
      </c>
      <c r="G26" s="89">
        <f t="shared" si="0"/>
        <v>1062</v>
      </c>
      <c r="H26" s="87">
        <v>531</v>
      </c>
      <c r="I26" s="90">
        <v>1</v>
      </c>
      <c r="J26" s="89">
        <f t="shared" si="1"/>
        <v>531</v>
      </c>
      <c r="K26" s="92"/>
      <c r="L26" s="93"/>
      <c r="M26" s="94">
        <f t="shared" si="2"/>
        <v>0</v>
      </c>
    </row>
    <row r="27" spans="1:13" s="9" customFormat="1" ht="12.75" x14ac:dyDescent="0.2">
      <c r="A27" s="5">
        <v>43892</v>
      </c>
      <c r="B27" s="6" t="s">
        <v>17</v>
      </c>
      <c r="C27" s="7" t="s">
        <v>443</v>
      </c>
      <c r="D27" s="8" t="s">
        <v>444</v>
      </c>
      <c r="E27" s="95">
        <v>728.53200000000004</v>
      </c>
      <c r="F27" s="88">
        <v>0</v>
      </c>
      <c r="G27" s="89">
        <f t="shared" si="0"/>
        <v>0</v>
      </c>
      <c r="H27" s="95">
        <v>728.53200000000004</v>
      </c>
      <c r="I27" s="90">
        <v>0</v>
      </c>
      <c r="J27" s="89">
        <f t="shared" si="1"/>
        <v>0</v>
      </c>
      <c r="K27" s="92"/>
      <c r="L27" s="93"/>
      <c r="M27" s="94">
        <f t="shared" si="2"/>
        <v>0</v>
      </c>
    </row>
    <row r="28" spans="1:13" s="9" customFormat="1" ht="12.75" x14ac:dyDescent="0.2">
      <c r="A28" s="5">
        <v>44671</v>
      </c>
      <c r="B28" s="6" t="s">
        <v>17</v>
      </c>
      <c r="C28" s="7" t="s">
        <v>31</v>
      </c>
      <c r="D28" s="10" t="s">
        <v>328</v>
      </c>
      <c r="E28" s="87">
        <v>166.02</v>
      </c>
      <c r="F28" s="88">
        <v>34</v>
      </c>
      <c r="G28" s="89">
        <f t="shared" si="0"/>
        <v>5644.68</v>
      </c>
      <c r="H28" s="87">
        <v>166.02</v>
      </c>
      <c r="I28" s="90">
        <v>27</v>
      </c>
      <c r="J28" s="89">
        <f t="shared" si="1"/>
        <v>4482.54</v>
      </c>
      <c r="K28" s="92"/>
      <c r="L28" s="93"/>
      <c r="M28" s="94">
        <f t="shared" si="2"/>
        <v>0</v>
      </c>
    </row>
    <row r="29" spans="1:13" s="9" customFormat="1" ht="12.75" x14ac:dyDescent="0.2">
      <c r="A29" s="5">
        <v>44365</v>
      </c>
      <c r="B29" s="6" t="s">
        <v>17</v>
      </c>
      <c r="C29" s="7" t="s">
        <v>445</v>
      </c>
      <c r="D29" s="8" t="s">
        <v>446</v>
      </c>
      <c r="E29" s="95">
        <v>128.05000000000001</v>
      </c>
      <c r="F29" s="88">
        <v>0</v>
      </c>
      <c r="G29" s="89">
        <f t="shared" si="0"/>
        <v>0</v>
      </c>
      <c r="H29" s="95">
        <v>128.05000000000001</v>
      </c>
      <c r="I29" s="90">
        <v>0</v>
      </c>
      <c r="J29" s="89">
        <f t="shared" si="1"/>
        <v>0</v>
      </c>
      <c r="K29" s="92"/>
      <c r="L29" s="93"/>
      <c r="M29" s="94">
        <f t="shared" si="2"/>
        <v>0</v>
      </c>
    </row>
    <row r="30" spans="1:13" s="9" customFormat="1" ht="12.75" x14ac:dyDescent="0.2">
      <c r="A30" s="5">
        <v>44281</v>
      </c>
      <c r="B30" s="6" t="s">
        <v>32</v>
      </c>
      <c r="C30" s="7" t="s">
        <v>34</v>
      </c>
      <c r="D30" s="8" t="s">
        <v>33</v>
      </c>
      <c r="E30" s="87">
        <v>253.7</v>
      </c>
      <c r="F30" s="88">
        <v>1</v>
      </c>
      <c r="G30" s="89">
        <f t="shared" si="0"/>
        <v>253.7</v>
      </c>
      <c r="H30" s="87">
        <v>253.7</v>
      </c>
      <c r="I30" s="90">
        <v>1</v>
      </c>
      <c r="J30" s="89">
        <f t="shared" si="1"/>
        <v>253.7</v>
      </c>
      <c r="K30" s="92"/>
      <c r="L30" s="93"/>
      <c r="M30" s="94">
        <f t="shared" si="2"/>
        <v>0</v>
      </c>
    </row>
    <row r="31" spans="1:13" s="9" customFormat="1" ht="12.75" x14ac:dyDescent="0.2">
      <c r="A31" s="5">
        <v>43594</v>
      </c>
      <c r="B31" s="6" t="s">
        <v>32</v>
      </c>
      <c r="C31" s="7" t="s">
        <v>447</v>
      </c>
      <c r="D31" s="8" t="s">
        <v>448</v>
      </c>
      <c r="E31" s="95">
        <v>767</v>
      </c>
      <c r="F31" s="88">
        <v>0</v>
      </c>
      <c r="G31" s="89">
        <f t="shared" si="0"/>
        <v>0</v>
      </c>
      <c r="H31" s="95">
        <v>767</v>
      </c>
      <c r="I31" s="90">
        <v>0</v>
      </c>
      <c r="J31" s="89">
        <f t="shared" si="1"/>
        <v>0</v>
      </c>
      <c r="K31" s="92"/>
      <c r="L31" s="93"/>
      <c r="M31" s="94">
        <f t="shared" si="2"/>
        <v>0</v>
      </c>
    </row>
    <row r="32" spans="1:13" s="9" customFormat="1" ht="12.75" x14ac:dyDescent="0.2">
      <c r="A32" s="5">
        <v>44123</v>
      </c>
      <c r="B32" s="6" t="s">
        <v>35</v>
      </c>
      <c r="C32" s="7" t="s">
        <v>37</v>
      </c>
      <c r="D32" s="8" t="s">
        <v>36</v>
      </c>
      <c r="E32" s="95">
        <v>360</v>
      </c>
      <c r="F32" s="88">
        <v>1</v>
      </c>
      <c r="G32" s="89">
        <f t="shared" si="0"/>
        <v>360</v>
      </c>
      <c r="H32" s="95">
        <v>360</v>
      </c>
      <c r="I32" s="90">
        <v>0</v>
      </c>
      <c r="J32" s="89">
        <f t="shared" si="1"/>
        <v>0</v>
      </c>
      <c r="K32" s="92"/>
      <c r="L32" s="93"/>
      <c r="M32" s="94">
        <f t="shared" si="2"/>
        <v>0</v>
      </c>
    </row>
    <row r="33" spans="1:13" s="9" customFormat="1" ht="12.75" x14ac:dyDescent="0.2">
      <c r="A33" s="5">
        <v>44281</v>
      </c>
      <c r="B33" s="6" t="s">
        <v>32</v>
      </c>
      <c r="C33" s="7" t="s">
        <v>39</v>
      </c>
      <c r="D33" s="8" t="s">
        <v>38</v>
      </c>
      <c r="E33" s="87">
        <v>2695.12</v>
      </c>
      <c r="F33" s="88">
        <v>1</v>
      </c>
      <c r="G33" s="89">
        <f t="shared" si="0"/>
        <v>2695.12</v>
      </c>
      <c r="H33" s="87">
        <v>2695.12</v>
      </c>
      <c r="I33" s="90">
        <v>1</v>
      </c>
      <c r="J33" s="89">
        <f t="shared" si="1"/>
        <v>2695.12</v>
      </c>
      <c r="K33" s="92"/>
      <c r="L33" s="93"/>
      <c r="M33" s="94">
        <f t="shared" si="2"/>
        <v>0</v>
      </c>
    </row>
    <row r="34" spans="1:13" s="9" customFormat="1" ht="12.75" x14ac:dyDescent="0.2">
      <c r="A34" s="5">
        <v>44281</v>
      </c>
      <c r="B34" s="6" t="s">
        <v>32</v>
      </c>
      <c r="C34" s="7" t="s">
        <v>41</v>
      </c>
      <c r="D34" s="8" t="s">
        <v>40</v>
      </c>
      <c r="E34" s="87">
        <v>3052.66</v>
      </c>
      <c r="F34" s="88">
        <v>2</v>
      </c>
      <c r="G34" s="89">
        <f t="shared" si="0"/>
        <v>6105.32</v>
      </c>
      <c r="H34" s="87">
        <v>3052.66</v>
      </c>
      <c r="I34" s="90">
        <v>2</v>
      </c>
      <c r="J34" s="89">
        <f t="shared" si="1"/>
        <v>6105.32</v>
      </c>
      <c r="K34" s="92"/>
      <c r="L34" s="93"/>
      <c r="M34" s="94">
        <f t="shared" si="2"/>
        <v>0</v>
      </c>
    </row>
    <row r="35" spans="1:13" s="9" customFormat="1" ht="12.75" x14ac:dyDescent="0.2">
      <c r="A35" s="5">
        <v>43790</v>
      </c>
      <c r="B35" s="6" t="s">
        <v>35</v>
      </c>
      <c r="C35" s="7" t="s">
        <v>43</v>
      </c>
      <c r="D35" s="8" t="s">
        <v>42</v>
      </c>
      <c r="E35" s="87">
        <v>24.9</v>
      </c>
      <c r="F35" s="88">
        <v>3</v>
      </c>
      <c r="G35" s="89">
        <f t="shared" si="0"/>
        <v>74.699999999999989</v>
      </c>
      <c r="H35" s="87">
        <v>24.9</v>
      </c>
      <c r="I35" s="90">
        <v>2</v>
      </c>
      <c r="J35" s="89">
        <f t="shared" si="1"/>
        <v>49.8</v>
      </c>
      <c r="K35" s="92"/>
      <c r="L35" s="93"/>
      <c r="M35" s="94">
        <f t="shared" si="2"/>
        <v>0</v>
      </c>
    </row>
    <row r="36" spans="1:13" s="9" customFormat="1" ht="12.75" x14ac:dyDescent="0.2">
      <c r="A36" s="5">
        <v>44364</v>
      </c>
      <c r="B36" s="6" t="s">
        <v>16</v>
      </c>
      <c r="C36" s="7" t="s">
        <v>45</v>
      </c>
      <c r="D36" s="8" t="s">
        <v>44</v>
      </c>
      <c r="E36" s="87">
        <v>41.3</v>
      </c>
      <c r="F36" s="88">
        <v>2</v>
      </c>
      <c r="G36" s="89">
        <f t="shared" si="0"/>
        <v>82.6</v>
      </c>
      <c r="H36" s="87">
        <v>41.3</v>
      </c>
      <c r="I36" s="90">
        <v>2</v>
      </c>
      <c r="J36" s="89">
        <f t="shared" si="1"/>
        <v>82.6</v>
      </c>
      <c r="K36" s="92"/>
      <c r="L36" s="93"/>
      <c r="M36" s="94">
        <f t="shared" si="2"/>
        <v>0</v>
      </c>
    </row>
    <row r="37" spans="1:13" s="9" customFormat="1" ht="12.75" x14ac:dyDescent="0.2">
      <c r="A37" s="5">
        <v>44543</v>
      </c>
      <c r="B37" s="6" t="s">
        <v>35</v>
      </c>
      <c r="C37" s="7" t="s">
        <v>449</v>
      </c>
      <c r="D37" s="8" t="s">
        <v>450</v>
      </c>
      <c r="E37" s="87">
        <v>50</v>
      </c>
      <c r="F37" s="88">
        <v>0</v>
      </c>
      <c r="G37" s="89">
        <f t="shared" si="0"/>
        <v>0</v>
      </c>
      <c r="H37" s="87">
        <v>50</v>
      </c>
      <c r="I37" s="90">
        <v>0</v>
      </c>
      <c r="J37" s="89">
        <f t="shared" si="1"/>
        <v>0</v>
      </c>
      <c r="K37" s="92"/>
      <c r="L37" s="93"/>
      <c r="M37" s="94">
        <f t="shared" si="2"/>
        <v>0</v>
      </c>
    </row>
    <row r="38" spans="1:13" s="9" customFormat="1" ht="12.75" x14ac:dyDescent="0.2">
      <c r="A38" s="5">
        <v>44545</v>
      </c>
      <c r="B38" s="6" t="s">
        <v>16</v>
      </c>
      <c r="C38" s="7" t="s">
        <v>451</v>
      </c>
      <c r="D38" s="8" t="s">
        <v>452</v>
      </c>
      <c r="E38" s="87">
        <v>13600</v>
      </c>
      <c r="F38" s="88">
        <v>0</v>
      </c>
      <c r="G38" s="89">
        <f t="shared" si="0"/>
        <v>0</v>
      </c>
      <c r="H38" s="87">
        <v>13600</v>
      </c>
      <c r="I38" s="90">
        <v>0</v>
      </c>
      <c r="J38" s="89">
        <f t="shared" si="1"/>
        <v>0</v>
      </c>
      <c r="K38" s="92"/>
      <c r="L38" s="93"/>
      <c r="M38" s="94">
        <f t="shared" si="2"/>
        <v>0</v>
      </c>
    </row>
    <row r="39" spans="1:13" s="9" customFormat="1" ht="12.75" x14ac:dyDescent="0.2">
      <c r="A39" s="5">
        <v>44645</v>
      </c>
      <c r="B39" s="6" t="s">
        <v>16</v>
      </c>
      <c r="C39" s="7" t="s">
        <v>46</v>
      </c>
      <c r="D39" s="8" t="s">
        <v>354</v>
      </c>
      <c r="E39" s="87">
        <v>41.49</v>
      </c>
      <c r="F39" s="88">
        <v>18</v>
      </c>
      <c r="G39" s="89">
        <f t="shared" si="0"/>
        <v>746.82</v>
      </c>
      <c r="H39" s="87">
        <v>41.49</v>
      </c>
      <c r="I39" s="90">
        <v>18</v>
      </c>
      <c r="J39" s="89">
        <f t="shared" si="1"/>
        <v>746.82</v>
      </c>
      <c r="K39" s="92"/>
      <c r="L39" s="93"/>
      <c r="M39" s="94">
        <f t="shared" si="2"/>
        <v>0</v>
      </c>
    </row>
    <row r="40" spans="1:13" s="9" customFormat="1" ht="12.75" x14ac:dyDescent="0.2">
      <c r="A40" s="5">
        <v>43892</v>
      </c>
      <c r="B40" s="6" t="s">
        <v>17</v>
      </c>
      <c r="C40" s="7" t="s">
        <v>453</v>
      </c>
      <c r="D40" s="10" t="s">
        <v>454</v>
      </c>
      <c r="E40" s="87">
        <v>1571.76</v>
      </c>
      <c r="F40" s="88">
        <v>0</v>
      </c>
      <c r="G40" s="89">
        <f t="shared" si="0"/>
        <v>0</v>
      </c>
      <c r="H40" s="87">
        <v>1571.76</v>
      </c>
      <c r="I40" s="90">
        <v>0</v>
      </c>
      <c r="J40" s="89">
        <f t="shared" si="1"/>
        <v>0</v>
      </c>
      <c r="K40" s="92"/>
      <c r="L40" s="93"/>
      <c r="M40" s="94">
        <f t="shared" si="2"/>
        <v>0</v>
      </c>
    </row>
    <row r="41" spans="1:13" s="9" customFormat="1" ht="12.75" x14ac:dyDescent="0.2">
      <c r="A41" s="5">
        <v>43591</v>
      </c>
      <c r="B41" s="6" t="s">
        <v>455</v>
      </c>
      <c r="C41" s="7" t="s">
        <v>456</v>
      </c>
      <c r="D41" s="8" t="s">
        <v>457</v>
      </c>
      <c r="E41" s="87">
        <v>1000</v>
      </c>
      <c r="F41" s="88">
        <v>0</v>
      </c>
      <c r="G41" s="89">
        <f t="shared" si="0"/>
        <v>0</v>
      </c>
      <c r="H41" s="87">
        <v>1000</v>
      </c>
      <c r="I41" s="90">
        <v>0</v>
      </c>
      <c r="J41" s="89">
        <f t="shared" si="1"/>
        <v>0</v>
      </c>
      <c r="K41" s="92"/>
      <c r="L41" s="93"/>
      <c r="M41" s="94">
        <f t="shared" si="2"/>
        <v>0</v>
      </c>
    </row>
    <row r="42" spans="1:13" s="9" customFormat="1" ht="12.75" x14ac:dyDescent="0.2">
      <c r="A42" s="5">
        <v>44544</v>
      </c>
      <c r="B42" s="6" t="s">
        <v>35</v>
      </c>
      <c r="C42" s="7" t="s">
        <v>49</v>
      </c>
      <c r="D42" s="8" t="s">
        <v>47</v>
      </c>
      <c r="E42" s="87">
        <v>29.5</v>
      </c>
      <c r="F42" s="88">
        <v>9</v>
      </c>
      <c r="G42" s="89">
        <f t="shared" si="0"/>
        <v>265.5</v>
      </c>
      <c r="H42" s="87">
        <v>29.5</v>
      </c>
      <c r="I42" s="90">
        <v>8</v>
      </c>
      <c r="J42" s="89">
        <f t="shared" si="1"/>
        <v>236</v>
      </c>
      <c r="K42" s="92"/>
      <c r="L42" s="93"/>
      <c r="M42" s="94">
        <f t="shared" si="2"/>
        <v>0</v>
      </c>
    </row>
    <row r="43" spans="1:13" s="9" customFormat="1" ht="12.75" x14ac:dyDescent="0.2">
      <c r="A43" s="5">
        <v>43909</v>
      </c>
      <c r="B43" s="6" t="s">
        <v>10</v>
      </c>
      <c r="C43" s="7" t="s">
        <v>51</v>
      </c>
      <c r="D43" s="8" t="s">
        <v>48</v>
      </c>
      <c r="E43" s="87">
        <v>1534</v>
      </c>
      <c r="F43" s="88">
        <v>1</v>
      </c>
      <c r="G43" s="89">
        <f t="shared" si="0"/>
        <v>1534</v>
      </c>
      <c r="H43" s="87">
        <v>1534</v>
      </c>
      <c r="I43" s="90">
        <v>1</v>
      </c>
      <c r="J43" s="89">
        <f t="shared" si="1"/>
        <v>1534</v>
      </c>
      <c r="K43" s="92"/>
      <c r="L43" s="93"/>
      <c r="M43" s="94">
        <f t="shared" si="2"/>
        <v>0</v>
      </c>
    </row>
    <row r="44" spans="1:13" s="9" customFormat="1" ht="12.75" x14ac:dyDescent="0.2">
      <c r="A44" s="5">
        <v>44543</v>
      </c>
      <c r="B44" s="6" t="s">
        <v>32</v>
      </c>
      <c r="C44" s="7" t="s">
        <v>52</v>
      </c>
      <c r="D44" s="8" t="s">
        <v>50</v>
      </c>
      <c r="E44" s="95">
        <v>23.6</v>
      </c>
      <c r="F44" s="88">
        <v>28</v>
      </c>
      <c r="G44" s="89">
        <f t="shared" si="0"/>
        <v>660.80000000000007</v>
      </c>
      <c r="H44" s="95">
        <v>23.6</v>
      </c>
      <c r="I44" s="90">
        <v>28</v>
      </c>
      <c r="J44" s="89">
        <f t="shared" si="1"/>
        <v>660.80000000000007</v>
      </c>
      <c r="K44" s="92"/>
      <c r="L44" s="93"/>
      <c r="M44" s="94">
        <f t="shared" si="2"/>
        <v>0</v>
      </c>
    </row>
    <row r="45" spans="1:13" s="9" customFormat="1" ht="12.75" x14ac:dyDescent="0.2">
      <c r="A45" s="5">
        <v>43705</v>
      </c>
      <c r="B45" s="6" t="s">
        <v>17</v>
      </c>
      <c r="C45" s="7" t="s">
        <v>458</v>
      </c>
      <c r="D45" s="8" t="s">
        <v>459</v>
      </c>
      <c r="E45" s="87">
        <v>242.44</v>
      </c>
      <c r="F45" s="88">
        <v>0</v>
      </c>
      <c r="G45" s="89">
        <f t="shared" si="0"/>
        <v>0</v>
      </c>
      <c r="H45" s="87">
        <v>242.44</v>
      </c>
      <c r="I45" s="90">
        <v>0</v>
      </c>
      <c r="J45" s="89">
        <f t="shared" si="1"/>
        <v>0</v>
      </c>
      <c r="K45" s="92"/>
      <c r="L45" s="93"/>
      <c r="M45" s="94">
        <f t="shared" si="2"/>
        <v>0</v>
      </c>
    </row>
    <row r="46" spans="1:13" s="9" customFormat="1" ht="12.75" x14ac:dyDescent="0.2">
      <c r="A46" s="5">
        <v>44671</v>
      </c>
      <c r="B46" s="6" t="s">
        <v>17</v>
      </c>
      <c r="C46" s="7" t="s">
        <v>54</v>
      </c>
      <c r="D46" s="8" t="s">
        <v>53</v>
      </c>
      <c r="E46" s="87">
        <v>284.2</v>
      </c>
      <c r="F46" s="88">
        <v>43</v>
      </c>
      <c r="G46" s="89">
        <f t="shared" si="0"/>
        <v>12220.6</v>
      </c>
      <c r="H46" s="87">
        <v>284.2</v>
      </c>
      <c r="I46" s="90">
        <v>20</v>
      </c>
      <c r="J46" s="89">
        <f t="shared" si="1"/>
        <v>5684</v>
      </c>
      <c r="K46" s="92"/>
      <c r="L46" s="93"/>
      <c r="M46" s="94">
        <f t="shared" si="2"/>
        <v>0</v>
      </c>
    </row>
    <row r="47" spans="1:13" s="9" customFormat="1" ht="12.75" x14ac:dyDescent="0.2">
      <c r="A47" s="5">
        <v>44265</v>
      </c>
      <c r="B47" s="6" t="s">
        <v>35</v>
      </c>
      <c r="C47" s="7" t="s">
        <v>460</v>
      </c>
      <c r="D47" s="8" t="s">
        <v>461</v>
      </c>
      <c r="E47" s="95">
        <v>106.2</v>
      </c>
      <c r="F47" s="88">
        <v>0</v>
      </c>
      <c r="G47" s="89">
        <f t="shared" si="0"/>
        <v>0</v>
      </c>
      <c r="H47" s="95">
        <v>106.2</v>
      </c>
      <c r="I47" s="90">
        <v>0</v>
      </c>
      <c r="J47" s="89">
        <f t="shared" si="1"/>
        <v>0</v>
      </c>
      <c r="K47" s="92"/>
      <c r="L47" s="93"/>
      <c r="M47" s="94">
        <f t="shared" si="2"/>
        <v>0</v>
      </c>
    </row>
    <row r="48" spans="1:13" s="9" customFormat="1" ht="12.75" x14ac:dyDescent="0.2">
      <c r="A48" s="5">
        <v>44645</v>
      </c>
      <c r="B48" s="6" t="s">
        <v>35</v>
      </c>
      <c r="C48" s="7" t="s">
        <v>58</v>
      </c>
      <c r="D48" s="8" t="s">
        <v>55</v>
      </c>
      <c r="E48" s="87">
        <v>246.62</v>
      </c>
      <c r="F48" s="88">
        <v>2</v>
      </c>
      <c r="G48" s="89">
        <f t="shared" si="0"/>
        <v>493.24</v>
      </c>
      <c r="H48" s="87">
        <v>246.62</v>
      </c>
      <c r="I48" s="90">
        <v>2</v>
      </c>
      <c r="J48" s="89">
        <f t="shared" si="1"/>
        <v>493.24</v>
      </c>
      <c r="K48" s="92"/>
      <c r="L48" s="93"/>
      <c r="M48" s="94">
        <f t="shared" si="2"/>
        <v>0</v>
      </c>
    </row>
    <row r="49" spans="1:13" s="9" customFormat="1" ht="12.75" x14ac:dyDescent="0.2">
      <c r="A49" s="5">
        <v>43895</v>
      </c>
      <c r="B49" s="6" t="s">
        <v>35</v>
      </c>
      <c r="C49" s="7" t="s">
        <v>59</v>
      </c>
      <c r="D49" s="8" t="s">
        <v>56</v>
      </c>
      <c r="E49" s="95">
        <v>354</v>
      </c>
      <c r="F49" s="88">
        <v>2</v>
      </c>
      <c r="G49" s="89">
        <f t="shared" si="0"/>
        <v>708</v>
      </c>
      <c r="H49" s="95">
        <v>354</v>
      </c>
      <c r="I49" s="90">
        <v>2</v>
      </c>
      <c r="J49" s="89">
        <f t="shared" si="1"/>
        <v>708</v>
      </c>
      <c r="K49" s="92"/>
      <c r="L49" s="93"/>
      <c r="M49" s="94">
        <f t="shared" si="2"/>
        <v>0</v>
      </c>
    </row>
    <row r="50" spans="1:13" s="9" customFormat="1" ht="12.75" x14ac:dyDescent="0.2">
      <c r="A50" s="5">
        <v>43746</v>
      </c>
      <c r="B50" s="6" t="s">
        <v>57</v>
      </c>
      <c r="C50" s="7" t="s">
        <v>462</v>
      </c>
      <c r="D50" s="8" t="s">
        <v>463</v>
      </c>
      <c r="E50" s="87">
        <v>295</v>
      </c>
      <c r="F50" s="88">
        <v>0</v>
      </c>
      <c r="G50" s="89">
        <f t="shared" si="0"/>
        <v>0</v>
      </c>
      <c r="H50" s="87">
        <v>295</v>
      </c>
      <c r="I50" s="90">
        <v>0</v>
      </c>
      <c r="J50" s="89">
        <f t="shared" si="1"/>
        <v>0</v>
      </c>
      <c r="K50" s="92"/>
      <c r="L50" s="93"/>
      <c r="M50" s="94">
        <f t="shared" si="2"/>
        <v>0</v>
      </c>
    </row>
    <row r="51" spans="1:13" s="9" customFormat="1" ht="12.75" x14ac:dyDescent="0.2">
      <c r="A51" s="5">
        <v>43564</v>
      </c>
      <c r="B51" s="6" t="s">
        <v>35</v>
      </c>
      <c r="C51" s="7" t="s">
        <v>61</v>
      </c>
      <c r="D51" s="8" t="s">
        <v>60</v>
      </c>
      <c r="E51" s="87">
        <v>11.7</v>
      </c>
      <c r="F51" s="88">
        <v>23</v>
      </c>
      <c r="G51" s="89">
        <f t="shared" si="0"/>
        <v>269.09999999999997</v>
      </c>
      <c r="H51" s="87">
        <v>11.7</v>
      </c>
      <c r="I51" s="90">
        <v>22</v>
      </c>
      <c r="J51" s="89">
        <f t="shared" si="1"/>
        <v>257.39999999999998</v>
      </c>
      <c r="K51" s="92"/>
      <c r="L51" s="93"/>
      <c r="M51" s="94">
        <f t="shared" si="2"/>
        <v>0</v>
      </c>
    </row>
    <row r="52" spans="1:13" s="9" customFormat="1" ht="12.75" x14ac:dyDescent="0.2">
      <c r="A52" s="5">
        <v>43909</v>
      </c>
      <c r="B52" s="6" t="s">
        <v>32</v>
      </c>
      <c r="C52" s="7" t="s">
        <v>464</v>
      </c>
      <c r="D52" s="8" t="s">
        <v>465</v>
      </c>
      <c r="E52" s="96">
        <v>107.38</v>
      </c>
      <c r="F52" s="88">
        <v>0</v>
      </c>
      <c r="G52" s="89">
        <f t="shared" si="0"/>
        <v>0</v>
      </c>
      <c r="H52" s="96">
        <v>107.38</v>
      </c>
      <c r="I52" s="90">
        <v>0</v>
      </c>
      <c r="J52" s="89">
        <f t="shared" si="1"/>
        <v>0</v>
      </c>
      <c r="K52" s="92"/>
      <c r="L52" s="93"/>
      <c r="M52" s="94">
        <f t="shared" si="2"/>
        <v>0</v>
      </c>
    </row>
    <row r="53" spans="1:13" s="9" customFormat="1" ht="12.75" x14ac:dyDescent="0.2">
      <c r="A53" s="5">
        <v>43566</v>
      </c>
      <c r="B53" s="6" t="s">
        <v>13</v>
      </c>
      <c r="C53" s="7" t="s">
        <v>466</v>
      </c>
      <c r="D53" s="8" t="s">
        <v>467</v>
      </c>
      <c r="E53" s="87">
        <v>112.1</v>
      </c>
      <c r="F53" s="88">
        <v>0</v>
      </c>
      <c r="G53" s="89">
        <f t="shared" si="0"/>
        <v>0</v>
      </c>
      <c r="H53" s="87">
        <v>112.1</v>
      </c>
      <c r="I53" s="90">
        <v>0</v>
      </c>
      <c r="J53" s="89">
        <f t="shared" si="1"/>
        <v>0</v>
      </c>
      <c r="K53" s="92"/>
      <c r="L53" s="93"/>
      <c r="M53" s="94">
        <f t="shared" si="2"/>
        <v>0</v>
      </c>
    </row>
    <row r="54" spans="1:13" s="9" customFormat="1" ht="12.75" x14ac:dyDescent="0.2">
      <c r="A54" s="5">
        <v>43909</v>
      </c>
      <c r="B54" s="6" t="s">
        <v>10</v>
      </c>
      <c r="C54" s="7" t="s">
        <v>468</v>
      </c>
      <c r="D54" s="8" t="s">
        <v>469</v>
      </c>
      <c r="E54" s="87">
        <v>16.380000000000003</v>
      </c>
      <c r="F54" s="88">
        <v>0</v>
      </c>
      <c r="G54" s="89">
        <f t="shared" si="0"/>
        <v>0</v>
      </c>
      <c r="H54" s="87">
        <v>16.380000000000003</v>
      </c>
      <c r="I54" s="90">
        <v>0</v>
      </c>
      <c r="J54" s="89">
        <f t="shared" si="1"/>
        <v>0</v>
      </c>
      <c r="K54" s="92"/>
      <c r="L54" s="93"/>
      <c r="M54" s="94">
        <f t="shared" si="2"/>
        <v>0</v>
      </c>
    </row>
    <row r="55" spans="1:13" s="9" customFormat="1" ht="12.75" x14ac:dyDescent="0.2">
      <c r="A55" s="5">
        <v>43622</v>
      </c>
      <c r="B55" s="6" t="s">
        <v>470</v>
      </c>
      <c r="C55" s="7" t="s">
        <v>471</v>
      </c>
      <c r="D55" s="8" t="s">
        <v>472</v>
      </c>
      <c r="E55" s="87">
        <v>1563.5</v>
      </c>
      <c r="F55" s="88">
        <v>0</v>
      </c>
      <c r="G55" s="89">
        <f t="shared" si="0"/>
        <v>0</v>
      </c>
      <c r="H55" s="87">
        <v>1563.5</v>
      </c>
      <c r="I55" s="90">
        <v>0</v>
      </c>
      <c r="J55" s="89">
        <f t="shared" si="1"/>
        <v>0</v>
      </c>
      <c r="K55" s="92"/>
      <c r="L55" s="93"/>
      <c r="M55" s="94">
        <f t="shared" si="2"/>
        <v>0</v>
      </c>
    </row>
    <row r="56" spans="1:13" s="9" customFormat="1" ht="15.75" customHeight="1" x14ac:dyDescent="0.2">
      <c r="A56" s="5">
        <v>44645</v>
      </c>
      <c r="B56" s="6" t="s">
        <v>35</v>
      </c>
      <c r="C56" s="7" t="s">
        <v>473</v>
      </c>
      <c r="D56" s="8" t="s">
        <v>62</v>
      </c>
      <c r="E56" s="87">
        <v>87.32</v>
      </c>
      <c r="F56" s="88">
        <v>12</v>
      </c>
      <c r="G56" s="89">
        <f t="shared" si="0"/>
        <v>1047.8399999999999</v>
      </c>
      <c r="H56" s="87">
        <v>87.32</v>
      </c>
      <c r="I56" s="90">
        <v>12</v>
      </c>
      <c r="J56" s="89">
        <f t="shared" si="1"/>
        <v>1047.8399999999999</v>
      </c>
      <c r="K56" s="92"/>
      <c r="L56" s="93"/>
      <c r="M56" s="94">
        <f t="shared" si="2"/>
        <v>0</v>
      </c>
    </row>
    <row r="57" spans="1:13" s="9" customFormat="1" ht="12.75" x14ac:dyDescent="0.2">
      <c r="A57" s="5">
        <v>44544</v>
      </c>
      <c r="B57" s="6" t="s">
        <v>35</v>
      </c>
      <c r="C57" s="7" t="s">
        <v>65</v>
      </c>
      <c r="D57" s="8" t="s">
        <v>63</v>
      </c>
      <c r="E57" s="87">
        <v>35.42</v>
      </c>
      <c r="F57" s="88">
        <v>15</v>
      </c>
      <c r="G57" s="89">
        <f t="shared" si="0"/>
        <v>531.30000000000007</v>
      </c>
      <c r="H57" s="87">
        <v>35.42</v>
      </c>
      <c r="I57" s="90">
        <v>13</v>
      </c>
      <c r="J57" s="89">
        <f t="shared" si="1"/>
        <v>460.46000000000004</v>
      </c>
      <c r="K57" s="92"/>
      <c r="L57" s="93"/>
      <c r="M57" s="94">
        <f t="shared" si="2"/>
        <v>0</v>
      </c>
    </row>
    <row r="58" spans="1:13" s="9" customFormat="1" ht="12.75" x14ac:dyDescent="0.2">
      <c r="A58" s="5">
        <v>44645</v>
      </c>
      <c r="B58" s="6" t="s">
        <v>35</v>
      </c>
      <c r="C58" s="7" t="s">
        <v>66</v>
      </c>
      <c r="D58" s="8" t="s">
        <v>64</v>
      </c>
      <c r="E58" s="87">
        <v>171.65</v>
      </c>
      <c r="F58" s="88">
        <v>11</v>
      </c>
      <c r="G58" s="89">
        <f t="shared" si="0"/>
        <v>1888.15</v>
      </c>
      <c r="H58" s="87">
        <v>171.65</v>
      </c>
      <c r="I58" s="90">
        <v>7</v>
      </c>
      <c r="J58" s="89">
        <f t="shared" si="1"/>
        <v>1201.55</v>
      </c>
      <c r="K58" s="92"/>
      <c r="L58" s="93"/>
      <c r="M58" s="94">
        <f t="shared" si="2"/>
        <v>0</v>
      </c>
    </row>
    <row r="59" spans="1:13" s="9" customFormat="1" ht="12.75" x14ac:dyDescent="0.2">
      <c r="A59" s="5">
        <v>43564</v>
      </c>
      <c r="B59" s="6" t="s">
        <v>35</v>
      </c>
      <c r="C59" s="7" t="s">
        <v>70</v>
      </c>
      <c r="D59" s="8" t="s">
        <v>294</v>
      </c>
      <c r="E59" s="87">
        <v>11.8</v>
      </c>
      <c r="F59" s="88">
        <v>24</v>
      </c>
      <c r="G59" s="89">
        <f t="shared" si="0"/>
        <v>283.20000000000005</v>
      </c>
      <c r="H59" s="87">
        <v>11.8</v>
      </c>
      <c r="I59" s="90">
        <v>24</v>
      </c>
      <c r="J59" s="89">
        <f t="shared" si="1"/>
        <v>283.20000000000005</v>
      </c>
      <c r="K59" s="92"/>
      <c r="L59" s="93"/>
      <c r="M59" s="94">
        <f t="shared" si="2"/>
        <v>0</v>
      </c>
    </row>
    <row r="60" spans="1:13" s="9" customFormat="1" ht="12.75" x14ac:dyDescent="0.2">
      <c r="A60" s="5">
        <v>43895</v>
      </c>
      <c r="B60" s="6" t="s">
        <v>35</v>
      </c>
      <c r="C60" s="7" t="s">
        <v>72</v>
      </c>
      <c r="D60" s="8" t="s">
        <v>67</v>
      </c>
      <c r="E60" s="87">
        <v>70.8</v>
      </c>
      <c r="F60" s="88">
        <v>16</v>
      </c>
      <c r="G60" s="89">
        <f t="shared" si="0"/>
        <v>1132.8</v>
      </c>
      <c r="H60" s="87">
        <v>70.8</v>
      </c>
      <c r="I60" s="90">
        <v>16</v>
      </c>
      <c r="J60" s="89">
        <f t="shared" si="1"/>
        <v>1132.8</v>
      </c>
      <c r="K60" s="92"/>
      <c r="L60" s="93"/>
      <c r="M60" s="94">
        <f t="shared" si="2"/>
        <v>0</v>
      </c>
    </row>
    <row r="61" spans="1:13" s="9" customFormat="1" ht="12.75" x14ac:dyDescent="0.2">
      <c r="A61" s="5">
        <v>43895</v>
      </c>
      <c r="B61" s="6" t="s">
        <v>35</v>
      </c>
      <c r="C61" s="7" t="s">
        <v>74</v>
      </c>
      <c r="D61" s="8" t="s">
        <v>71</v>
      </c>
      <c r="E61" s="87">
        <v>106.2</v>
      </c>
      <c r="F61" s="88">
        <v>14</v>
      </c>
      <c r="G61" s="89">
        <f t="shared" si="0"/>
        <v>1486.8</v>
      </c>
      <c r="H61" s="87">
        <v>106.2</v>
      </c>
      <c r="I61" s="90">
        <v>14</v>
      </c>
      <c r="J61" s="89">
        <f t="shared" si="1"/>
        <v>1486.8</v>
      </c>
      <c r="K61" s="92"/>
      <c r="L61" s="93"/>
      <c r="M61" s="94">
        <f t="shared" si="2"/>
        <v>0</v>
      </c>
    </row>
    <row r="62" spans="1:13" s="9" customFormat="1" ht="12.75" x14ac:dyDescent="0.2">
      <c r="A62" s="5">
        <v>43564</v>
      </c>
      <c r="B62" s="6" t="s">
        <v>35</v>
      </c>
      <c r="C62" s="7" t="s">
        <v>76</v>
      </c>
      <c r="D62" s="8" t="s">
        <v>73</v>
      </c>
      <c r="E62" s="87">
        <v>33.04</v>
      </c>
      <c r="F62" s="88">
        <v>30</v>
      </c>
      <c r="G62" s="89">
        <f t="shared" si="0"/>
        <v>991.19999999999993</v>
      </c>
      <c r="H62" s="87">
        <v>33.04</v>
      </c>
      <c r="I62" s="90">
        <v>30</v>
      </c>
      <c r="J62" s="89">
        <f t="shared" si="1"/>
        <v>991.19999999999993</v>
      </c>
      <c r="K62" s="92"/>
      <c r="L62" s="93"/>
      <c r="M62" s="94">
        <f t="shared" si="2"/>
        <v>0</v>
      </c>
    </row>
    <row r="63" spans="1:13" s="9" customFormat="1" ht="12.75" x14ac:dyDescent="0.2">
      <c r="A63" s="5">
        <v>44657</v>
      </c>
      <c r="B63" s="6" t="s">
        <v>13</v>
      </c>
      <c r="C63" s="7" t="s">
        <v>77</v>
      </c>
      <c r="D63" s="8" t="s">
        <v>75</v>
      </c>
      <c r="E63" s="87">
        <v>70.099999999999994</v>
      </c>
      <c r="F63" s="88">
        <v>28</v>
      </c>
      <c r="G63" s="89">
        <f t="shared" si="0"/>
        <v>1962.7999999999997</v>
      </c>
      <c r="H63" s="87">
        <v>70.099999999999994</v>
      </c>
      <c r="I63" s="90">
        <v>24</v>
      </c>
      <c r="J63" s="89">
        <f t="shared" si="1"/>
        <v>1682.3999999999999</v>
      </c>
      <c r="K63" s="92"/>
      <c r="L63" s="93"/>
      <c r="M63" s="94">
        <f t="shared" si="2"/>
        <v>0</v>
      </c>
    </row>
    <row r="64" spans="1:13" s="9" customFormat="1" ht="12.75" x14ac:dyDescent="0.2">
      <c r="A64" s="5">
        <v>43566</v>
      </c>
      <c r="B64" s="6" t="s">
        <v>13</v>
      </c>
      <c r="C64" s="7" t="s">
        <v>474</v>
      </c>
      <c r="D64" s="8" t="s">
        <v>475</v>
      </c>
      <c r="E64" s="87">
        <v>11387</v>
      </c>
      <c r="F64" s="88">
        <v>0</v>
      </c>
      <c r="G64" s="89">
        <f t="shared" si="0"/>
        <v>0</v>
      </c>
      <c r="H64" s="87">
        <v>11387</v>
      </c>
      <c r="I64" s="90">
        <v>0</v>
      </c>
      <c r="J64" s="89">
        <f t="shared" si="1"/>
        <v>0</v>
      </c>
      <c r="K64" s="92"/>
      <c r="L64" s="93"/>
      <c r="M64" s="94">
        <f t="shared" si="2"/>
        <v>0</v>
      </c>
    </row>
    <row r="65" spans="1:13" s="9" customFormat="1" ht="12.75" x14ac:dyDescent="0.2">
      <c r="A65" s="5">
        <v>43594</v>
      </c>
      <c r="B65" s="6" t="s">
        <v>32</v>
      </c>
      <c r="C65" s="7" t="s">
        <v>79</v>
      </c>
      <c r="D65" s="8" t="s">
        <v>78</v>
      </c>
      <c r="E65" s="87">
        <v>224.2</v>
      </c>
      <c r="F65" s="88">
        <v>0</v>
      </c>
      <c r="G65" s="89">
        <f t="shared" si="0"/>
        <v>0</v>
      </c>
      <c r="H65" s="87">
        <v>224.2</v>
      </c>
      <c r="I65" s="90">
        <v>0</v>
      </c>
      <c r="J65" s="89">
        <f t="shared" si="1"/>
        <v>0</v>
      </c>
      <c r="K65" s="92"/>
      <c r="L65" s="93"/>
      <c r="M65" s="94">
        <f t="shared" si="2"/>
        <v>0</v>
      </c>
    </row>
    <row r="66" spans="1:13" s="9" customFormat="1" ht="15.75" customHeight="1" x14ac:dyDescent="0.2">
      <c r="A66" s="5">
        <v>43895</v>
      </c>
      <c r="B66" s="6" t="s">
        <v>32</v>
      </c>
      <c r="C66" s="7" t="s">
        <v>476</v>
      </c>
      <c r="D66" s="8" t="s">
        <v>477</v>
      </c>
      <c r="E66" s="87">
        <v>120.26166667059999</v>
      </c>
      <c r="F66" s="88">
        <v>0</v>
      </c>
      <c r="G66" s="89">
        <f t="shared" si="0"/>
        <v>0</v>
      </c>
      <c r="H66" s="87">
        <v>120.26166667059999</v>
      </c>
      <c r="I66" s="90">
        <v>0</v>
      </c>
      <c r="J66" s="89">
        <f t="shared" si="1"/>
        <v>0</v>
      </c>
      <c r="K66" s="92"/>
      <c r="L66" s="93"/>
      <c r="M66" s="94">
        <f t="shared" si="2"/>
        <v>0</v>
      </c>
    </row>
    <row r="67" spans="1:13" s="9" customFormat="1" ht="12.75" x14ac:dyDescent="0.2">
      <c r="A67" s="5">
        <v>44477</v>
      </c>
      <c r="B67" s="6" t="s">
        <v>32</v>
      </c>
      <c r="C67" s="7" t="s">
        <v>82</v>
      </c>
      <c r="D67" s="8" t="s">
        <v>80</v>
      </c>
      <c r="E67" s="87">
        <v>70.8</v>
      </c>
      <c r="F67" s="88">
        <v>6</v>
      </c>
      <c r="G67" s="89">
        <f t="shared" si="0"/>
        <v>424.79999999999995</v>
      </c>
      <c r="H67" s="87">
        <v>70.8</v>
      </c>
      <c r="I67" s="90">
        <v>4</v>
      </c>
      <c r="J67" s="89">
        <f t="shared" si="1"/>
        <v>283.2</v>
      </c>
      <c r="K67" s="92"/>
      <c r="L67" s="93"/>
      <c r="M67" s="94">
        <f t="shared" si="2"/>
        <v>0</v>
      </c>
    </row>
    <row r="68" spans="1:13" s="9" customFormat="1" ht="12.75" x14ac:dyDescent="0.2">
      <c r="A68" s="5">
        <v>44544</v>
      </c>
      <c r="B68" s="6" t="s">
        <v>35</v>
      </c>
      <c r="C68" s="7" t="s">
        <v>83</v>
      </c>
      <c r="D68" s="8" t="s">
        <v>295</v>
      </c>
      <c r="E68" s="95">
        <v>31.21</v>
      </c>
      <c r="F68" s="88">
        <v>22</v>
      </c>
      <c r="G68" s="89">
        <f t="shared" si="0"/>
        <v>686.62</v>
      </c>
      <c r="H68" s="95">
        <v>31.21</v>
      </c>
      <c r="I68" s="90">
        <v>21</v>
      </c>
      <c r="J68" s="89">
        <f t="shared" si="1"/>
        <v>655.41</v>
      </c>
      <c r="K68" s="92"/>
      <c r="L68" s="93"/>
      <c r="M68" s="94">
        <f t="shared" si="2"/>
        <v>0</v>
      </c>
    </row>
    <row r="69" spans="1:13" s="9" customFormat="1" ht="12.75" x14ac:dyDescent="0.2">
      <c r="A69" s="5">
        <v>43895</v>
      </c>
      <c r="B69" s="6" t="s">
        <v>32</v>
      </c>
      <c r="C69" s="7" t="s">
        <v>478</v>
      </c>
      <c r="D69" s="8" t="s">
        <v>479</v>
      </c>
      <c r="E69" s="87">
        <v>566.4</v>
      </c>
      <c r="F69" s="88">
        <v>0</v>
      </c>
      <c r="G69" s="89">
        <f t="shared" si="0"/>
        <v>0</v>
      </c>
      <c r="H69" s="87">
        <v>566.4</v>
      </c>
      <c r="I69" s="90">
        <v>0</v>
      </c>
      <c r="J69" s="89">
        <f t="shared" si="1"/>
        <v>0</v>
      </c>
      <c r="K69" s="92"/>
      <c r="L69" s="93"/>
      <c r="M69" s="94">
        <f t="shared" si="2"/>
        <v>0</v>
      </c>
    </row>
    <row r="70" spans="1:13" s="9" customFormat="1" ht="12.75" x14ac:dyDescent="0.2">
      <c r="A70" s="5">
        <v>44545</v>
      </c>
      <c r="B70" s="6" t="s">
        <v>17</v>
      </c>
      <c r="C70" s="7" t="s">
        <v>85</v>
      </c>
      <c r="D70" s="8" t="s">
        <v>84</v>
      </c>
      <c r="E70" s="87">
        <v>343.86</v>
      </c>
      <c r="F70" s="88">
        <v>3</v>
      </c>
      <c r="G70" s="89">
        <f t="shared" si="0"/>
        <v>1031.58</v>
      </c>
      <c r="H70" s="87">
        <v>343.86</v>
      </c>
      <c r="I70" s="90">
        <v>1</v>
      </c>
      <c r="J70" s="89">
        <f t="shared" si="1"/>
        <v>343.86</v>
      </c>
      <c r="K70" s="92"/>
      <c r="L70" s="93"/>
      <c r="M70" s="94">
        <f t="shared" si="2"/>
        <v>0</v>
      </c>
    </row>
    <row r="71" spans="1:13" s="9" customFormat="1" ht="12.75" x14ac:dyDescent="0.2">
      <c r="A71" s="5">
        <v>43746</v>
      </c>
      <c r="B71" s="6" t="s">
        <v>13</v>
      </c>
      <c r="C71" s="7" t="s">
        <v>480</v>
      </c>
      <c r="D71" s="8" t="s">
        <v>481</v>
      </c>
      <c r="E71" s="96">
        <v>4071</v>
      </c>
      <c r="F71" s="88">
        <v>0</v>
      </c>
      <c r="G71" s="89">
        <f t="shared" si="0"/>
        <v>0</v>
      </c>
      <c r="H71" s="96">
        <v>4071</v>
      </c>
      <c r="I71" s="90">
        <v>0</v>
      </c>
      <c r="J71" s="89">
        <f t="shared" si="1"/>
        <v>0</v>
      </c>
      <c r="K71" s="92"/>
      <c r="L71" s="93"/>
      <c r="M71" s="94">
        <f t="shared" si="2"/>
        <v>0</v>
      </c>
    </row>
    <row r="72" spans="1:13" s="9" customFormat="1" ht="12.75" x14ac:dyDescent="0.2">
      <c r="A72" s="5">
        <v>43909</v>
      </c>
      <c r="B72" s="6" t="s">
        <v>32</v>
      </c>
      <c r="C72" s="7" t="s">
        <v>482</v>
      </c>
      <c r="D72" s="8" t="s">
        <v>483</v>
      </c>
      <c r="E72" s="96">
        <v>368.16</v>
      </c>
      <c r="F72" s="88">
        <v>0</v>
      </c>
      <c r="G72" s="89">
        <f t="shared" si="0"/>
        <v>0</v>
      </c>
      <c r="H72" s="96">
        <v>368.16</v>
      </c>
      <c r="I72" s="90">
        <v>0</v>
      </c>
      <c r="J72" s="89">
        <f t="shared" si="1"/>
        <v>0</v>
      </c>
      <c r="K72" s="92"/>
      <c r="L72" s="93"/>
      <c r="M72" s="94">
        <f t="shared" si="2"/>
        <v>0</v>
      </c>
    </row>
    <row r="73" spans="1:13" s="9" customFormat="1" ht="12.75" x14ac:dyDescent="0.2">
      <c r="A73" s="5">
        <v>44281</v>
      </c>
      <c r="B73" s="6" t="s">
        <v>32</v>
      </c>
      <c r="C73" s="7" t="s">
        <v>484</v>
      </c>
      <c r="D73" s="8" t="s">
        <v>485</v>
      </c>
      <c r="E73" s="87">
        <v>118.9833294</v>
      </c>
      <c r="F73" s="88">
        <v>0</v>
      </c>
      <c r="G73" s="89">
        <f t="shared" si="0"/>
        <v>0</v>
      </c>
      <c r="H73" s="87">
        <v>118.9833294</v>
      </c>
      <c r="I73" s="90">
        <v>0</v>
      </c>
      <c r="J73" s="89">
        <f t="shared" si="1"/>
        <v>0</v>
      </c>
      <c r="K73" s="92"/>
      <c r="L73" s="93"/>
      <c r="M73" s="94">
        <f t="shared" si="2"/>
        <v>0</v>
      </c>
    </row>
    <row r="74" spans="1:13" s="9" customFormat="1" ht="12.75" x14ac:dyDescent="0.2">
      <c r="A74" s="5">
        <v>44281</v>
      </c>
      <c r="B74" s="6" t="s">
        <v>32</v>
      </c>
      <c r="C74" s="7" t="s">
        <v>486</v>
      </c>
      <c r="D74" s="8" t="s">
        <v>487</v>
      </c>
      <c r="E74" s="87">
        <v>118.9833294</v>
      </c>
      <c r="F74" s="88">
        <v>0</v>
      </c>
      <c r="G74" s="89">
        <f t="shared" si="0"/>
        <v>0</v>
      </c>
      <c r="H74" s="87">
        <v>118.9833294</v>
      </c>
      <c r="I74" s="90">
        <v>0</v>
      </c>
      <c r="J74" s="89">
        <f t="shared" si="1"/>
        <v>0</v>
      </c>
      <c r="K74" s="92"/>
      <c r="L74" s="93"/>
      <c r="M74" s="94">
        <f t="shared" si="2"/>
        <v>0</v>
      </c>
    </row>
    <row r="75" spans="1:13" s="9" customFormat="1" ht="12.75" x14ac:dyDescent="0.2">
      <c r="A75" s="5">
        <v>44477</v>
      </c>
      <c r="B75" s="6" t="s">
        <v>32</v>
      </c>
      <c r="C75" s="7" t="s">
        <v>88</v>
      </c>
      <c r="D75" s="8" t="s">
        <v>86</v>
      </c>
      <c r="E75" s="95">
        <v>53.1</v>
      </c>
      <c r="F75" s="88">
        <v>7</v>
      </c>
      <c r="G75" s="89">
        <f t="shared" si="0"/>
        <v>371.7</v>
      </c>
      <c r="H75" s="95">
        <v>53.1</v>
      </c>
      <c r="I75" s="90">
        <v>7</v>
      </c>
      <c r="J75" s="89">
        <f t="shared" si="1"/>
        <v>371.7</v>
      </c>
      <c r="K75" s="92"/>
      <c r="L75" s="93"/>
      <c r="M75" s="94">
        <f t="shared" si="2"/>
        <v>0</v>
      </c>
    </row>
    <row r="76" spans="1:13" s="9" customFormat="1" ht="12.75" x14ac:dyDescent="0.2">
      <c r="A76" s="5">
        <v>44487</v>
      </c>
      <c r="B76" s="6" t="s">
        <v>17</v>
      </c>
      <c r="C76" s="7" t="s">
        <v>89</v>
      </c>
      <c r="D76" s="8" t="s">
        <v>87</v>
      </c>
      <c r="E76" s="87">
        <v>40.53</v>
      </c>
      <c r="F76" s="88">
        <v>23</v>
      </c>
      <c r="G76" s="89">
        <f t="shared" si="0"/>
        <v>932.19</v>
      </c>
      <c r="H76" s="87">
        <v>35.4</v>
      </c>
      <c r="I76" s="90">
        <v>1</v>
      </c>
      <c r="J76" s="89">
        <f t="shared" si="1"/>
        <v>35.4</v>
      </c>
      <c r="K76" s="92"/>
      <c r="L76" s="93"/>
      <c r="M76" s="94">
        <f t="shared" si="2"/>
        <v>0</v>
      </c>
    </row>
    <row r="77" spans="1:13" s="9" customFormat="1" ht="12.75" x14ac:dyDescent="0.2">
      <c r="A77" s="5">
        <v>43594</v>
      </c>
      <c r="B77" s="6" t="s">
        <v>32</v>
      </c>
      <c r="C77" s="7" t="s">
        <v>488</v>
      </c>
      <c r="D77" s="8" t="s">
        <v>489</v>
      </c>
      <c r="E77" s="95">
        <v>531</v>
      </c>
      <c r="F77" s="88">
        <v>0</v>
      </c>
      <c r="G77" s="89">
        <f t="shared" ref="G77:G140" si="3">E77*F77</f>
        <v>0</v>
      </c>
      <c r="H77" s="95">
        <v>531</v>
      </c>
      <c r="I77" s="90">
        <v>0</v>
      </c>
      <c r="J77" s="89">
        <f t="shared" si="1"/>
        <v>0</v>
      </c>
      <c r="K77" s="92"/>
      <c r="L77" s="93"/>
      <c r="M77" s="94">
        <f t="shared" si="2"/>
        <v>0</v>
      </c>
    </row>
    <row r="78" spans="1:13" s="9" customFormat="1" ht="12.75" x14ac:dyDescent="0.2">
      <c r="A78" s="5">
        <v>43909</v>
      </c>
      <c r="B78" s="6" t="s">
        <v>32</v>
      </c>
      <c r="C78" s="7" t="s">
        <v>490</v>
      </c>
      <c r="D78" s="8" t="s">
        <v>491</v>
      </c>
      <c r="E78" s="87">
        <v>40.119999999999997</v>
      </c>
      <c r="F78" s="88">
        <v>0</v>
      </c>
      <c r="G78" s="89">
        <f t="shared" si="3"/>
        <v>0</v>
      </c>
      <c r="H78" s="87">
        <v>40.119999999999997</v>
      </c>
      <c r="I78" s="90">
        <v>0</v>
      </c>
      <c r="J78" s="89">
        <f t="shared" ref="J78:J141" si="4">H78*I78</f>
        <v>0</v>
      </c>
      <c r="K78" s="92"/>
      <c r="L78" s="93"/>
      <c r="M78" s="94">
        <f t="shared" ref="M78:M141" si="5">+K78*L78</f>
        <v>0</v>
      </c>
    </row>
    <row r="79" spans="1:13" s="9" customFormat="1" ht="12.75" x14ac:dyDescent="0.2">
      <c r="A79" s="5">
        <v>44503</v>
      </c>
      <c r="B79" s="6" t="s">
        <v>10</v>
      </c>
      <c r="C79" s="7" t="s">
        <v>92</v>
      </c>
      <c r="D79" s="8" t="s">
        <v>90</v>
      </c>
      <c r="E79" s="87">
        <v>583.54999999999995</v>
      </c>
      <c r="F79" s="88">
        <v>1</v>
      </c>
      <c r="G79" s="89">
        <f t="shared" si="3"/>
        <v>583.54999999999995</v>
      </c>
      <c r="H79" s="87">
        <v>583.54999999999995</v>
      </c>
      <c r="I79" s="90">
        <v>1</v>
      </c>
      <c r="J79" s="89">
        <f t="shared" si="4"/>
        <v>583.54999999999995</v>
      </c>
      <c r="K79" s="92"/>
      <c r="L79" s="93"/>
      <c r="M79" s="94">
        <f t="shared" si="5"/>
        <v>0</v>
      </c>
    </row>
    <row r="80" spans="1:13" s="9" customFormat="1" ht="12.75" x14ac:dyDescent="0.2">
      <c r="A80" s="5">
        <v>44503</v>
      </c>
      <c r="B80" s="6" t="s">
        <v>10</v>
      </c>
      <c r="C80" s="7" t="s">
        <v>93</v>
      </c>
      <c r="D80" s="8" t="s">
        <v>91</v>
      </c>
      <c r="E80" s="87">
        <v>1.39</v>
      </c>
      <c r="F80" s="88">
        <v>237</v>
      </c>
      <c r="G80" s="89">
        <f t="shared" si="3"/>
        <v>329.42999999999995</v>
      </c>
      <c r="H80" s="87">
        <v>1.39</v>
      </c>
      <c r="I80" s="90">
        <v>235</v>
      </c>
      <c r="J80" s="89">
        <f t="shared" si="4"/>
        <v>326.64999999999998</v>
      </c>
      <c r="K80" s="92"/>
      <c r="L80" s="93"/>
      <c r="M80" s="94">
        <f t="shared" si="5"/>
        <v>0</v>
      </c>
    </row>
    <row r="81" spans="1:13" s="9" customFormat="1" ht="12.75" x14ac:dyDescent="0.2">
      <c r="A81" s="5">
        <v>44123</v>
      </c>
      <c r="B81" s="6" t="s">
        <v>13</v>
      </c>
      <c r="C81" s="7" t="s">
        <v>492</v>
      </c>
      <c r="D81" s="8" t="s">
        <v>493</v>
      </c>
      <c r="E81" s="87">
        <v>594.72</v>
      </c>
      <c r="F81" s="88">
        <v>0</v>
      </c>
      <c r="G81" s="89">
        <f t="shared" si="3"/>
        <v>0</v>
      </c>
      <c r="H81" s="87">
        <v>594.72</v>
      </c>
      <c r="I81" s="90">
        <v>0</v>
      </c>
      <c r="J81" s="89">
        <f t="shared" si="4"/>
        <v>0</v>
      </c>
      <c r="K81" s="92"/>
      <c r="L81" s="93"/>
      <c r="M81" s="94">
        <f t="shared" si="5"/>
        <v>0</v>
      </c>
    </row>
    <row r="82" spans="1:13" s="9" customFormat="1" ht="15" customHeight="1" x14ac:dyDescent="0.2">
      <c r="A82" s="5">
        <v>43909</v>
      </c>
      <c r="B82" s="6" t="s">
        <v>13</v>
      </c>
      <c r="C82" s="7" t="s">
        <v>95</v>
      </c>
      <c r="D82" s="8" t="s">
        <v>94</v>
      </c>
      <c r="E82" s="87">
        <v>357.54</v>
      </c>
      <c r="F82" s="88">
        <v>4</v>
      </c>
      <c r="G82" s="89">
        <f t="shared" si="3"/>
        <v>1430.16</v>
      </c>
      <c r="H82" s="87">
        <v>357.54</v>
      </c>
      <c r="I82" s="90">
        <v>3</v>
      </c>
      <c r="J82" s="89">
        <f t="shared" si="4"/>
        <v>1072.6200000000001</v>
      </c>
      <c r="K82" s="92"/>
      <c r="L82" s="93"/>
      <c r="M82" s="94">
        <f t="shared" si="5"/>
        <v>0</v>
      </c>
    </row>
    <row r="83" spans="1:13" s="9" customFormat="1" ht="12.75" x14ac:dyDescent="0.2">
      <c r="A83" s="5">
        <v>44543</v>
      </c>
      <c r="B83" s="6" t="s">
        <v>13</v>
      </c>
      <c r="C83" s="7" t="s">
        <v>96</v>
      </c>
      <c r="D83" s="8" t="s">
        <v>430</v>
      </c>
      <c r="E83" s="87">
        <v>302.48</v>
      </c>
      <c r="F83" s="88">
        <v>15</v>
      </c>
      <c r="G83" s="89">
        <f t="shared" si="3"/>
        <v>4537.2000000000007</v>
      </c>
      <c r="H83" s="87">
        <v>302.48</v>
      </c>
      <c r="I83" s="90">
        <v>10</v>
      </c>
      <c r="J83" s="89">
        <f t="shared" si="4"/>
        <v>3024.8</v>
      </c>
      <c r="K83" s="92"/>
      <c r="L83" s="93"/>
      <c r="M83" s="94">
        <f t="shared" si="5"/>
        <v>0</v>
      </c>
    </row>
    <row r="84" spans="1:13" s="9" customFormat="1" ht="24" x14ac:dyDescent="0.2">
      <c r="A84" s="5">
        <v>43712</v>
      </c>
      <c r="B84" s="6" t="s">
        <v>13</v>
      </c>
      <c r="C84" s="7" t="s">
        <v>494</v>
      </c>
      <c r="D84" s="97" t="s">
        <v>495</v>
      </c>
      <c r="E84" s="87">
        <v>654.9</v>
      </c>
      <c r="F84" s="88">
        <v>0</v>
      </c>
      <c r="G84" s="89">
        <f t="shared" si="3"/>
        <v>0</v>
      </c>
      <c r="H84" s="87">
        <v>654.9</v>
      </c>
      <c r="I84" s="90">
        <v>0</v>
      </c>
      <c r="J84" s="89">
        <f t="shared" si="4"/>
        <v>0</v>
      </c>
      <c r="K84" s="92"/>
      <c r="L84" s="93"/>
      <c r="M84" s="94">
        <f t="shared" si="5"/>
        <v>0</v>
      </c>
    </row>
    <row r="85" spans="1:13" s="9" customFormat="1" ht="12.75" x14ac:dyDescent="0.2">
      <c r="A85" s="5">
        <v>44657</v>
      </c>
      <c r="B85" s="6" t="s">
        <v>13</v>
      </c>
      <c r="C85" s="7" t="s">
        <v>98</v>
      </c>
      <c r="D85" s="8" t="s">
        <v>816</v>
      </c>
      <c r="E85" s="87">
        <v>944</v>
      </c>
      <c r="F85" s="88">
        <v>1</v>
      </c>
      <c r="G85" s="89">
        <f t="shared" si="3"/>
        <v>944</v>
      </c>
      <c r="H85" s="87">
        <v>944</v>
      </c>
      <c r="I85" s="90">
        <v>1</v>
      </c>
      <c r="J85" s="89">
        <f t="shared" si="4"/>
        <v>944</v>
      </c>
      <c r="K85" s="92"/>
      <c r="L85" s="93"/>
      <c r="M85" s="94">
        <f t="shared" si="5"/>
        <v>0</v>
      </c>
    </row>
    <row r="86" spans="1:13" s="9" customFormat="1" ht="12.75" x14ac:dyDescent="0.2">
      <c r="A86" s="5">
        <v>44487</v>
      </c>
      <c r="B86" s="6" t="s">
        <v>381</v>
      </c>
      <c r="C86" s="7" t="s">
        <v>99</v>
      </c>
      <c r="D86" s="8" t="s">
        <v>97</v>
      </c>
      <c r="E86" s="87">
        <v>1003</v>
      </c>
      <c r="F86" s="98">
        <v>4</v>
      </c>
      <c r="G86" s="89">
        <f t="shared" si="3"/>
        <v>4012</v>
      </c>
      <c r="H86" s="87">
        <v>1003</v>
      </c>
      <c r="I86" s="99">
        <v>4</v>
      </c>
      <c r="J86" s="89">
        <f t="shared" si="4"/>
        <v>4012</v>
      </c>
      <c r="K86" s="92"/>
      <c r="L86" s="93"/>
      <c r="M86" s="94">
        <f t="shared" si="5"/>
        <v>0</v>
      </c>
    </row>
    <row r="87" spans="1:13" s="9" customFormat="1" ht="12.75" x14ac:dyDescent="0.2">
      <c r="A87" s="5">
        <v>44487</v>
      </c>
      <c r="B87" s="6" t="s">
        <v>13</v>
      </c>
      <c r="C87" s="7" t="s">
        <v>100</v>
      </c>
      <c r="D87" s="8" t="s">
        <v>329</v>
      </c>
      <c r="E87" s="87">
        <v>2891</v>
      </c>
      <c r="F87" s="88">
        <v>1</v>
      </c>
      <c r="G87" s="89">
        <f t="shared" si="3"/>
        <v>2891</v>
      </c>
      <c r="H87" s="87">
        <v>2891</v>
      </c>
      <c r="I87" s="90">
        <v>0</v>
      </c>
      <c r="J87" s="89">
        <f t="shared" si="4"/>
        <v>0</v>
      </c>
      <c r="K87" s="92"/>
      <c r="L87" s="93"/>
      <c r="M87" s="94">
        <f t="shared" si="5"/>
        <v>0</v>
      </c>
    </row>
    <row r="88" spans="1:13" s="9" customFormat="1" ht="12.75" x14ac:dyDescent="0.2">
      <c r="A88" s="5">
        <v>43909</v>
      </c>
      <c r="B88" s="6" t="s">
        <v>10</v>
      </c>
      <c r="C88" s="7" t="s">
        <v>496</v>
      </c>
      <c r="D88" s="8" t="s">
        <v>497</v>
      </c>
      <c r="E88" s="87">
        <v>29.9</v>
      </c>
      <c r="F88" s="88">
        <v>0</v>
      </c>
      <c r="G88" s="89">
        <f t="shared" si="3"/>
        <v>0</v>
      </c>
      <c r="H88" s="87">
        <v>29.9</v>
      </c>
      <c r="I88" s="90">
        <v>0</v>
      </c>
      <c r="J88" s="89">
        <f t="shared" si="4"/>
        <v>0</v>
      </c>
      <c r="K88" s="92"/>
      <c r="L88" s="93"/>
      <c r="M88" s="94">
        <f t="shared" si="5"/>
        <v>0</v>
      </c>
    </row>
    <row r="89" spans="1:13" s="9" customFormat="1" ht="12.75" x14ac:dyDescent="0.2">
      <c r="A89" s="5">
        <v>43895</v>
      </c>
      <c r="B89" s="6" t="s">
        <v>32</v>
      </c>
      <c r="C89" s="7" t="s">
        <v>498</v>
      </c>
      <c r="D89" s="8" t="s">
        <v>499</v>
      </c>
      <c r="E89" s="87">
        <v>466.1</v>
      </c>
      <c r="F89" s="88">
        <v>0</v>
      </c>
      <c r="G89" s="89">
        <f t="shared" si="3"/>
        <v>0</v>
      </c>
      <c r="H89" s="87">
        <v>466.1</v>
      </c>
      <c r="I89" s="90">
        <v>0</v>
      </c>
      <c r="J89" s="89">
        <f t="shared" si="4"/>
        <v>0</v>
      </c>
      <c r="K89" s="92"/>
      <c r="L89" s="93"/>
      <c r="M89" s="94">
        <f t="shared" si="5"/>
        <v>0</v>
      </c>
    </row>
    <row r="90" spans="1:13" s="9" customFormat="1" ht="12.75" x14ac:dyDescent="0.2">
      <c r="A90" s="5">
        <v>43746</v>
      </c>
      <c r="B90" s="6" t="s">
        <v>470</v>
      </c>
      <c r="C90" s="7" t="s">
        <v>500</v>
      </c>
      <c r="D90" s="8" t="s">
        <v>501</v>
      </c>
      <c r="E90" s="87">
        <v>4478.1000000000004</v>
      </c>
      <c r="F90" s="88">
        <v>0</v>
      </c>
      <c r="G90" s="89">
        <f t="shared" si="3"/>
        <v>0</v>
      </c>
      <c r="H90" s="87">
        <v>4478.1000000000004</v>
      </c>
      <c r="I90" s="90">
        <v>0</v>
      </c>
      <c r="J90" s="89">
        <f t="shared" si="4"/>
        <v>0</v>
      </c>
      <c r="K90" s="92"/>
      <c r="L90" s="93"/>
      <c r="M90" s="94">
        <f t="shared" si="5"/>
        <v>0</v>
      </c>
    </row>
    <row r="91" spans="1:13" s="9" customFormat="1" ht="12.75" x14ac:dyDescent="0.2">
      <c r="A91" s="5">
        <v>44543</v>
      </c>
      <c r="B91" s="6" t="s">
        <v>381</v>
      </c>
      <c r="C91" s="7" t="s">
        <v>101</v>
      </c>
      <c r="D91" s="8" t="s">
        <v>429</v>
      </c>
      <c r="E91" s="87">
        <v>159.30000000000001</v>
      </c>
      <c r="F91" s="88">
        <v>6</v>
      </c>
      <c r="G91" s="89">
        <f t="shared" si="3"/>
        <v>955.80000000000007</v>
      </c>
      <c r="H91" s="87">
        <v>159.30000000000001</v>
      </c>
      <c r="I91" s="90">
        <v>6</v>
      </c>
      <c r="J91" s="89">
        <f t="shared" si="4"/>
        <v>955.80000000000007</v>
      </c>
      <c r="K91" s="92"/>
      <c r="L91" s="93"/>
      <c r="M91" s="94">
        <f t="shared" si="5"/>
        <v>0</v>
      </c>
    </row>
    <row r="92" spans="1:13" s="9" customFormat="1" ht="12.75" x14ac:dyDescent="0.2">
      <c r="A92" s="5">
        <v>44273</v>
      </c>
      <c r="B92" s="6" t="s">
        <v>13</v>
      </c>
      <c r="C92" s="7" t="s">
        <v>502</v>
      </c>
      <c r="D92" s="8" t="s">
        <v>503</v>
      </c>
      <c r="E92" s="87">
        <v>152.22</v>
      </c>
      <c r="F92" s="88">
        <v>0</v>
      </c>
      <c r="G92" s="89">
        <f t="shared" si="3"/>
        <v>0</v>
      </c>
      <c r="H92" s="87">
        <v>152.22</v>
      </c>
      <c r="I92" s="90">
        <v>0</v>
      </c>
      <c r="J92" s="89">
        <f t="shared" si="4"/>
        <v>0</v>
      </c>
      <c r="K92" s="92"/>
      <c r="L92" s="93"/>
      <c r="M92" s="94">
        <f t="shared" si="5"/>
        <v>0</v>
      </c>
    </row>
    <row r="93" spans="1:13" s="9" customFormat="1" ht="12.75" x14ac:dyDescent="0.2">
      <c r="A93" s="5">
        <v>43712</v>
      </c>
      <c r="B93" s="6" t="s">
        <v>13</v>
      </c>
      <c r="C93" s="7" t="s">
        <v>504</v>
      </c>
      <c r="D93" s="8" t="s">
        <v>505</v>
      </c>
      <c r="E93" s="87">
        <v>237.18</v>
      </c>
      <c r="F93" s="88">
        <v>0</v>
      </c>
      <c r="G93" s="89">
        <f t="shared" si="3"/>
        <v>0</v>
      </c>
      <c r="H93" s="87">
        <v>237.18</v>
      </c>
      <c r="I93" s="90">
        <v>0</v>
      </c>
      <c r="J93" s="89">
        <f t="shared" si="4"/>
        <v>0</v>
      </c>
      <c r="K93" s="92"/>
      <c r="L93" s="93"/>
      <c r="M93" s="94">
        <f t="shared" si="5"/>
        <v>0</v>
      </c>
    </row>
    <row r="94" spans="1:13" s="9" customFormat="1" ht="12.75" x14ac:dyDescent="0.2">
      <c r="A94" s="5">
        <v>43566</v>
      </c>
      <c r="B94" s="6" t="s">
        <v>13</v>
      </c>
      <c r="C94" s="7" t="s">
        <v>103</v>
      </c>
      <c r="D94" s="8" t="s">
        <v>102</v>
      </c>
      <c r="E94" s="87">
        <v>784.7</v>
      </c>
      <c r="F94" s="88">
        <v>1</v>
      </c>
      <c r="G94" s="89">
        <f t="shared" si="3"/>
        <v>784.7</v>
      </c>
      <c r="H94" s="87">
        <v>784.7</v>
      </c>
      <c r="I94" s="90">
        <v>1</v>
      </c>
      <c r="J94" s="89">
        <f t="shared" si="4"/>
        <v>784.7</v>
      </c>
      <c r="K94" s="92"/>
      <c r="L94" s="93"/>
      <c r="M94" s="94">
        <f t="shared" si="5"/>
        <v>0</v>
      </c>
    </row>
    <row r="95" spans="1:13" s="9" customFormat="1" ht="12.75" x14ac:dyDescent="0.2">
      <c r="A95" s="5">
        <v>43594</v>
      </c>
      <c r="B95" s="6" t="s">
        <v>32</v>
      </c>
      <c r="C95" s="7" t="s">
        <v>506</v>
      </c>
      <c r="D95" s="8" t="s">
        <v>507</v>
      </c>
      <c r="E95" s="87">
        <v>590</v>
      </c>
      <c r="F95" s="88">
        <v>0</v>
      </c>
      <c r="G95" s="89">
        <f t="shared" si="3"/>
        <v>0</v>
      </c>
      <c r="H95" s="87">
        <v>590</v>
      </c>
      <c r="I95" s="90">
        <v>0</v>
      </c>
      <c r="J95" s="89">
        <f t="shared" si="4"/>
        <v>0</v>
      </c>
      <c r="K95" s="92"/>
      <c r="L95" s="93"/>
      <c r="M95" s="94">
        <f t="shared" si="5"/>
        <v>0</v>
      </c>
    </row>
    <row r="96" spans="1:13" s="9" customFormat="1" ht="12.75" x14ac:dyDescent="0.2">
      <c r="A96" s="5">
        <v>43895</v>
      </c>
      <c r="B96" s="6" t="s">
        <v>32</v>
      </c>
      <c r="C96" s="7" t="s">
        <v>508</v>
      </c>
      <c r="D96" s="8" t="s">
        <v>509</v>
      </c>
      <c r="E96" s="87">
        <v>329.81</v>
      </c>
      <c r="F96" s="88">
        <v>0</v>
      </c>
      <c r="G96" s="89">
        <f t="shared" si="3"/>
        <v>0</v>
      </c>
      <c r="H96" s="87">
        <v>329.81</v>
      </c>
      <c r="I96" s="90">
        <v>0</v>
      </c>
      <c r="J96" s="89">
        <f t="shared" si="4"/>
        <v>0</v>
      </c>
      <c r="K96" s="92"/>
      <c r="L96" s="93"/>
      <c r="M96" s="94">
        <f t="shared" si="5"/>
        <v>0</v>
      </c>
    </row>
    <row r="97" spans="1:13" s="9" customFormat="1" ht="12.75" x14ac:dyDescent="0.2">
      <c r="A97" s="5">
        <v>44657</v>
      </c>
      <c r="B97" s="6" t="s">
        <v>13</v>
      </c>
      <c r="C97" s="7" t="s">
        <v>510</v>
      </c>
      <c r="D97" s="8" t="s">
        <v>817</v>
      </c>
      <c r="E97" s="87">
        <v>17.7</v>
      </c>
      <c r="F97" s="88">
        <v>10</v>
      </c>
      <c r="G97" s="89">
        <f t="shared" si="3"/>
        <v>177</v>
      </c>
      <c r="H97" s="87">
        <v>17.7</v>
      </c>
      <c r="I97" s="90">
        <v>6</v>
      </c>
      <c r="J97" s="89">
        <f t="shared" si="4"/>
        <v>106.19999999999999</v>
      </c>
      <c r="K97" s="92"/>
      <c r="L97" s="93"/>
      <c r="M97" s="94">
        <f t="shared" si="5"/>
        <v>0</v>
      </c>
    </row>
    <row r="98" spans="1:13" s="9" customFormat="1" ht="12.75" x14ac:dyDescent="0.2">
      <c r="A98" s="5">
        <v>43594</v>
      </c>
      <c r="B98" s="6" t="s">
        <v>32</v>
      </c>
      <c r="C98" s="7" t="s">
        <v>106</v>
      </c>
      <c r="D98" s="8" t="s">
        <v>105</v>
      </c>
      <c r="E98" s="87">
        <v>328.91</v>
      </c>
      <c r="F98" s="88">
        <v>0</v>
      </c>
      <c r="G98" s="89">
        <f t="shared" si="3"/>
        <v>0</v>
      </c>
      <c r="H98" s="87">
        <v>328.91</v>
      </c>
      <c r="I98" s="90">
        <v>0</v>
      </c>
      <c r="J98" s="89">
        <f t="shared" si="4"/>
        <v>0</v>
      </c>
      <c r="K98" s="92"/>
      <c r="L98" s="93"/>
      <c r="M98" s="94">
        <f t="shared" si="5"/>
        <v>0</v>
      </c>
    </row>
    <row r="99" spans="1:13" s="9" customFormat="1" ht="12.75" x14ac:dyDescent="0.2">
      <c r="A99" s="5">
        <v>43746</v>
      </c>
      <c r="B99" s="6" t="s">
        <v>511</v>
      </c>
      <c r="C99" s="7" t="s">
        <v>512</v>
      </c>
      <c r="D99" s="8" t="s">
        <v>513</v>
      </c>
      <c r="E99" s="87">
        <v>176.69</v>
      </c>
      <c r="F99" s="88">
        <v>0</v>
      </c>
      <c r="G99" s="89">
        <f t="shared" si="3"/>
        <v>0</v>
      </c>
      <c r="H99" s="87">
        <v>176.69</v>
      </c>
      <c r="I99" s="90">
        <v>0</v>
      </c>
      <c r="J99" s="89">
        <f t="shared" si="4"/>
        <v>0</v>
      </c>
      <c r="K99" s="92"/>
      <c r="L99" s="93"/>
      <c r="M99" s="94">
        <f t="shared" si="5"/>
        <v>0</v>
      </c>
    </row>
    <row r="100" spans="1:13" s="9" customFormat="1" ht="12.75" x14ac:dyDescent="0.2">
      <c r="A100" s="5">
        <v>43566</v>
      </c>
      <c r="B100" s="6" t="s">
        <v>32</v>
      </c>
      <c r="C100" s="7" t="s">
        <v>514</v>
      </c>
      <c r="D100" s="8" t="s">
        <v>515</v>
      </c>
      <c r="E100" s="87">
        <v>448.4</v>
      </c>
      <c r="F100" s="88">
        <v>0</v>
      </c>
      <c r="G100" s="89">
        <f t="shared" si="3"/>
        <v>0</v>
      </c>
      <c r="H100" s="87">
        <v>448.4</v>
      </c>
      <c r="I100" s="90">
        <v>0</v>
      </c>
      <c r="J100" s="89">
        <f t="shared" si="4"/>
        <v>0</v>
      </c>
      <c r="K100" s="92"/>
      <c r="L100" s="93"/>
      <c r="M100" s="94">
        <f t="shared" si="5"/>
        <v>0</v>
      </c>
    </row>
    <row r="101" spans="1:13" s="9" customFormat="1" ht="12.75" x14ac:dyDescent="0.2">
      <c r="A101" s="5">
        <v>44544</v>
      </c>
      <c r="B101" s="6" t="s">
        <v>387</v>
      </c>
      <c r="C101" s="7" t="s">
        <v>110</v>
      </c>
      <c r="D101" s="8" t="s">
        <v>428</v>
      </c>
      <c r="E101" s="87">
        <v>253.7</v>
      </c>
      <c r="F101" s="88">
        <v>7</v>
      </c>
      <c r="G101" s="89">
        <f t="shared" si="3"/>
        <v>1775.8999999999999</v>
      </c>
      <c r="H101" s="87">
        <v>253.7</v>
      </c>
      <c r="I101" s="90">
        <v>7</v>
      </c>
      <c r="J101" s="89">
        <f t="shared" si="4"/>
        <v>1775.8999999999999</v>
      </c>
      <c r="K101" s="92"/>
      <c r="L101" s="93"/>
      <c r="M101" s="94">
        <f t="shared" si="5"/>
        <v>0</v>
      </c>
    </row>
    <row r="102" spans="1:13" s="9" customFormat="1" ht="12.75" x14ac:dyDescent="0.2">
      <c r="A102" s="5">
        <v>44645</v>
      </c>
      <c r="B102" s="6" t="s">
        <v>387</v>
      </c>
      <c r="C102" s="7" t="s">
        <v>112</v>
      </c>
      <c r="D102" s="8" t="s">
        <v>108</v>
      </c>
      <c r="E102" s="87">
        <v>377.23</v>
      </c>
      <c r="F102" s="88">
        <v>7</v>
      </c>
      <c r="G102" s="89">
        <f t="shared" si="3"/>
        <v>2640.61</v>
      </c>
      <c r="H102" s="87">
        <v>377.23</v>
      </c>
      <c r="I102" s="90">
        <v>7</v>
      </c>
      <c r="J102" s="89">
        <f t="shared" si="4"/>
        <v>2640.61</v>
      </c>
      <c r="K102" s="92"/>
      <c r="L102" s="93"/>
      <c r="M102" s="94">
        <f t="shared" si="5"/>
        <v>0</v>
      </c>
    </row>
    <row r="103" spans="1:13" s="9" customFormat="1" ht="12.75" x14ac:dyDescent="0.2">
      <c r="A103" s="5">
        <v>44657</v>
      </c>
      <c r="B103" s="65" t="s">
        <v>381</v>
      </c>
      <c r="C103" s="7" t="s">
        <v>516</v>
      </c>
      <c r="D103" s="8" t="s">
        <v>109</v>
      </c>
      <c r="E103" s="87">
        <v>401.2</v>
      </c>
      <c r="F103" s="88">
        <v>10</v>
      </c>
      <c r="G103" s="89">
        <f t="shared" si="3"/>
        <v>4012</v>
      </c>
      <c r="H103" s="87">
        <v>401.2</v>
      </c>
      <c r="I103" s="90">
        <v>9</v>
      </c>
      <c r="J103" s="89">
        <f t="shared" si="4"/>
        <v>3610.7999999999997</v>
      </c>
      <c r="K103" s="92"/>
      <c r="L103" s="93"/>
      <c r="M103" s="94">
        <f t="shared" si="5"/>
        <v>0</v>
      </c>
    </row>
    <row r="104" spans="1:13" s="9" customFormat="1" ht="12.75" x14ac:dyDescent="0.2">
      <c r="A104" s="5">
        <v>44657</v>
      </c>
      <c r="B104" s="65" t="s">
        <v>381</v>
      </c>
      <c r="C104" s="7" t="s">
        <v>517</v>
      </c>
      <c r="D104" s="61" t="s">
        <v>111</v>
      </c>
      <c r="E104" s="87">
        <v>129.80000000000001</v>
      </c>
      <c r="F104" s="88">
        <v>5</v>
      </c>
      <c r="G104" s="89">
        <f t="shared" si="3"/>
        <v>649</v>
      </c>
      <c r="H104" s="87">
        <v>129.80000000000001</v>
      </c>
      <c r="I104" s="90">
        <v>5</v>
      </c>
      <c r="J104" s="89">
        <f t="shared" si="4"/>
        <v>649</v>
      </c>
      <c r="K104" s="92"/>
      <c r="L104" s="93"/>
      <c r="M104" s="94">
        <f t="shared" si="5"/>
        <v>0</v>
      </c>
    </row>
    <row r="105" spans="1:13" s="9" customFormat="1" ht="12.75" x14ac:dyDescent="0.2">
      <c r="A105" s="5">
        <v>44543</v>
      </c>
      <c r="B105" s="65" t="s">
        <v>13</v>
      </c>
      <c r="C105" s="7" t="s">
        <v>115</v>
      </c>
      <c r="D105" s="61" t="s">
        <v>109</v>
      </c>
      <c r="E105" s="87">
        <v>383.5</v>
      </c>
      <c r="F105" s="88">
        <v>2</v>
      </c>
      <c r="G105" s="89">
        <f t="shared" si="3"/>
        <v>767</v>
      </c>
      <c r="H105" s="87">
        <v>383.5</v>
      </c>
      <c r="I105" s="90">
        <v>0</v>
      </c>
      <c r="J105" s="89">
        <f t="shared" si="4"/>
        <v>0</v>
      </c>
      <c r="K105" s="92"/>
      <c r="L105" s="93"/>
      <c r="M105" s="94">
        <f t="shared" si="5"/>
        <v>0</v>
      </c>
    </row>
    <row r="106" spans="1:13" s="9" customFormat="1" ht="12.75" x14ac:dyDescent="0.2">
      <c r="A106" s="5">
        <v>44543</v>
      </c>
      <c r="B106" s="65" t="s">
        <v>13</v>
      </c>
      <c r="C106" s="7" t="s">
        <v>117</v>
      </c>
      <c r="D106" s="61" t="s">
        <v>111</v>
      </c>
      <c r="E106" s="87">
        <v>147.5</v>
      </c>
      <c r="F106" s="88">
        <v>0</v>
      </c>
      <c r="G106" s="89">
        <f t="shared" si="3"/>
        <v>0</v>
      </c>
      <c r="H106" s="87">
        <v>147.5</v>
      </c>
      <c r="I106" s="100">
        <v>0</v>
      </c>
      <c r="J106" s="89">
        <f t="shared" si="4"/>
        <v>0</v>
      </c>
      <c r="K106" s="92"/>
      <c r="L106" s="93"/>
      <c r="M106" s="94">
        <f t="shared" si="5"/>
        <v>0</v>
      </c>
    </row>
    <row r="107" spans="1:13" s="9" customFormat="1" ht="12.75" x14ac:dyDescent="0.2">
      <c r="A107" s="5">
        <v>44123</v>
      </c>
      <c r="B107" s="6" t="s">
        <v>13</v>
      </c>
      <c r="C107" s="7" t="s">
        <v>118</v>
      </c>
      <c r="D107" s="8" t="s">
        <v>113</v>
      </c>
      <c r="E107" s="87">
        <v>816.56</v>
      </c>
      <c r="F107" s="88">
        <v>9</v>
      </c>
      <c r="G107" s="89">
        <f t="shared" si="3"/>
        <v>7349.0399999999991</v>
      </c>
      <c r="H107" s="87">
        <v>816.56</v>
      </c>
      <c r="I107" s="90">
        <v>9</v>
      </c>
      <c r="J107" s="89">
        <f t="shared" si="4"/>
        <v>7349.0399999999991</v>
      </c>
      <c r="K107" s="92"/>
      <c r="L107" s="93"/>
      <c r="M107" s="94">
        <f t="shared" si="5"/>
        <v>0</v>
      </c>
    </row>
    <row r="108" spans="1:13" s="9" customFormat="1" ht="12.75" x14ac:dyDescent="0.2">
      <c r="A108" s="5">
        <v>43746</v>
      </c>
      <c r="B108" s="6" t="s">
        <v>57</v>
      </c>
      <c r="C108" s="7" t="s">
        <v>120</v>
      </c>
      <c r="D108" s="8" t="s">
        <v>114</v>
      </c>
      <c r="E108" s="96">
        <v>147.5</v>
      </c>
      <c r="F108" s="88">
        <v>1</v>
      </c>
      <c r="G108" s="89">
        <f t="shared" si="3"/>
        <v>147.5</v>
      </c>
      <c r="H108" s="96">
        <v>147.5</v>
      </c>
      <c r="I108" s="90">
        <v>1</v>
      </c>
      <c r="J108" s="89">
        <f t="shared" si="4"/>
        <v>147.5</v>
      </c>
      <c r="K108" s="92"/>
      <c r="L108" s="93"/>
      <c r="M108" s="94">
        <f t="shared" si="5"/>
        <v>0</v>
      </c>
    </row>
    <row r="109" spans="1:13" s="9" customFormat="1" ht="12.75" x14ac:dyDescent="0.2">
      <c r="A109" s="5">
        <v>44123</v>
      </c>
      <c r="B109" s="6" t="s">
        <v>35</v>
      </c>
      <c r="C109" s="7" t="s">
        <v>518</v>
      </c>
      <c r="D109" s="8" t="s">
        <v>519</v>
      </c>
      <c r="E109" s="87">
        <v>50</v>
      </c>
      <c r="F109" s="88">
        <v>0</v>
      </c>
      <c r="G109" s="89">
        <f t="shared" si="3"/>
        <v>0</v>
      </c>
      <c r="H109" s="87">
        <v>50</v>
      </c>
      <c r="I109" s="90">
        <v>0</v>
      </c>
      <c r="J109" s="89">
        <f t="shared" si="4"/>
        <v>0</v>
      </c>
      <c r="K109" s="92"/>
      <c r="L109" s="93"/>
      <c r="M109" s="94">
        <f t="shared" si="5"/>
        <v>0</v>
      </c>
    </row>
    <row r="110" spans="1:13" s="9" customFormat="1" ht="12.75" x14ac:dyDescent="0.2">
      <c r="A110" s="5">
        <v>44503</v>
      </c>
      <c r="B110" s="6" t="s">
        <v>10</v>
      </c>
      <c r="C110" s="7" t="s">
        <v>123</v>
      </c>
      <c r="D110" s="8" t="s">
        <v>116</v>
      </c>
      <c r="E110" s="87">
        <v>6.83</v>
      </c>
      <c r="F110" s="88">
        <v>60</v>
      </c>
      <c r="G110" s="89">
        <f t="shared" si="3"/>
        <v>409.8</v>
      </c>
      <c r="H110" s="87">
        <v>6.83</v>
      </c>
      <c r="I110" s="90">
        <v>60</v>
      </c>
      <c r="J110" s="89">
        <f t="shared" si="4"/>
        <v>409.8</v>
      </c>
      <c r="K110" s="92"/>
      <c r="L110" s="93"/>
      <c r="M110" s="94">
        <f t="shared" si="5"/>
        <v>0</v>
      </c>
    </row>
    <row r="111" spans="1:13" s="9" customFormat="1" ht="12.75" x14ac:dyDescent="0.2">
      <c r="A111" s="5">
        <v>44547</v>
      </c>
      <c r="B111" s="6" t="s">
        <v>520</v>
      </c>
      <c r="C111" s="7" t="s">
        <v>521</v>
      </c>
      <c r="D111" s="8" t="s">
        <v>522</v>
      </c>
      <c r="E111" s="87">
        <v>1000</v>
      </c>
      <c r="F111" s="88">
        <v>0</v>
      </c>
      <c r="G111" s="89">
        <f t="shared" si="3"/>
        <v>0</v>
      </c>
      <c r="H111" s="87">
        <v>1000</v>
      </c>
      <c r="I111" s="90">
        <v>0</v>
      </c>
      <c r="J111" s="89">
        <f t="shared" si="4"/>
        <v>0</v>
      </c>
      <c r="K111" s="92"/>
      <c r="L111" s="93"/>
      <c r="M111" s="94">
        <f t="shared" si="5"/>
        <v>0</v>
      </c>
    </row>
    <row r="112" spans="1:13" s="9" customFormat="1" ht="12.75" x14ac:dyDescent="0.2">
      <c r="A112" s="5">
        <v>44123</v>
      </c>
      <c r="B112" s="6" t="s">
        <v>13</v>
      </c>
      <c r="C112" s="7" t="s">
        <v>523</v>
      </c>
      <c r="D112" s="8" t="s">
        <v>330</v>
      </c>
      <c r="E112" s="87">
        <v>1091.5</v>
      </c>
      <c r="F112" s="88">
        <v>0</v>
      </c>
      <c r="G112" s="89">
        <f t="shared" si="3"/>
        <v>0</v>
      </c>
      <c r="H112" s="87">
        <v>1091.5</v>
      </c>
      <c r="I112" s="90">
        <v>0</v>
      </c>
      <c r="J112" s="89">
        <f t="shared" si="4"/>
        <v>0</v>
      </c>
      <c r="K112" s="92"/>
      <c r="L112" s="93"/>
      <c r="M112" s="94">
        <f t="shared" si="5"/>
        <v>0</v>
      </c>
    </row>
    <row r="113" spans="1:13" s="9" customFormat="1" ht="12.75" x14ac:dyDescent="0.2">
      <c r="A113" s="5">
        <v>43895</v>
      </c>
      <c r="B113" s="6" t="s">
        <v>35</v>
      </c>
      <c r="C113" s="7" t="s">
        <v>125</v>
      </c>
      <c r="D113" s="8" t="s">
        <v>121</v>
      </c>
      <c r="E113" s="87">
        <v>41.3</v>
      </c>
      <c r="F113" s="88">
        <v>25</v>
      </c>
      <c r="G113" s="89">
        <f t="shared" si="3"/>
        <v>1032.5</v>
      </c>
      <c r="H113" s="87">
        <v>41.3</v>
      </c>
      <c r="I113" s="90">
        <v>25</v>
      </c>
      <c r="J113" s="89">
        <f t="shared" si="4"/>
        <v>1032.5</v>
      </c>
      <c r="K113" s="92"/>
      <c r="L113" s="93"/>
      <c r="M113" s="94">
        <f t="shared" si="5"/>
        <v>0</v>
      </c>
    </row>
    <row r="114" spans="1:13" s="9" customFormat="1" ht="12.75" x14ac:dyDescent="0.2">
      <c r="A114" s="5">
        <v>44544</v>
      </c>
      <c r="B114" s="6" t="s">
        <v>35</v>
      </c>
      <c r="C114" s="7" t="s">
        <v>126</v>
      </c>
      <c r="D114" s="8" t="s">
        <v>122</v>
      </c>
      <c r="E114" s="87">
        <v>193.52</v>
      </c>
      <c r="F114" s="88">
        <v>7</v>
      </c>
      <c r="G114" s="89">
        <f t="shared" si="3"/>
        <v>1354.64</v>
      </c>
      <c r="H114" s="87">
        <v>193.52</v>
      </c>
      <c r="I114" s="90">
        <v>7</v>
      </c>
      <c r="J114" s="89">
        <f t="shared" si="4"/>
        <v>1354.64</v>
      </c>
      <c r="K114" s="92"/>
      <c r="L114" s="93"/>
      <c r="M114" s="94">
        <f t="shared" si="5"/>
        <v>0</v>
      </c>
    </row>
    <row r="115" spans="1:13" s="9" customFormat="1" ht="12.75" x14ac:dyDescent="0.2">
      <c r="A115" s="5">
        <v>43909</v>
      </c>
      <c r="B115" s="6" t="s">
        <v>10</v>
      </c>
      <c r="C115" s="7" t="s">
        <v>524</v>
      </c>
      <c r="D115" s="8" t="s">
        <v>525</v>
      </c>
      <c r="E115" s="87">
        <v>266.916</v>
      </c>
      <c r="F115" s="88">
        <v>0</v>
      </c>
      <c r="G115" s="89">
        <f t="shared" si="3"/>
        <v>0</v>
      </c>
      <c r="H115" s="87">
        <v>266.916</v>
      </c>
      <c r="I115" s="90">
        <v>0</v>
      </c>
      <c r="J115" s="89">
        <f t="shared" si="4"/>
        <v>0</v>
      </c>
      <c r="K115" s="92"/>
      <c r="L115" s="93"/>
      <c r="M115" s="94">
        <f t="shared" si="5"/>
        <v>0</v>
      </c>
    </row>
    <row r="116" spans="1:13" s="9" customFormat="1" ht="12.75" x14ac:dyDescent="0.2">
      <c r="A116" s="5">
        <v>44273</v>
      </c>
      <c r="B116" s="6" t="s">
        <v>13</v>
      </c>
      <c r="C116" s="7" t="s">
        <v>526</v>
      </c>
      <c r="D116" s="8" t="s">
        <v>527</v>
      </c>
      <c r="E116" s="87">
        <v>120.36</v>
      </c>
      <c r="F116" s="88">
        <v>0</v>
      </c>
      <c r="G116" s="89">
        <f t="shared" si="3"/>
        <v>0</v>
      </c>
      <c r="H116" s="87">
        <v>120.36</v>
      </c>
      <c r="I116" s="90">
        <v>0</v>
      </c>
      <c r="J116" s="89">
        <f t="shared" si="4"/>
        <v>0</v>
      </c>
      <c r="K116" s="92"/>
      <c r="L116" s="93"/>
      <c r="M116" s="94">
        <f t="shared" si="5"/>
        <v>0</v>
      </c>
    </row>
    <row r="117" spans="1:13" s="9" customFormat="1" ht="12.75" x14ac:dyDescent="0.2">
      <c r="A117" s="5">
        <v>43909</v>
      </c>
      <c r="B117" s="6" t="s">
        <v>13</v>
      </c>
      <c r="C117" s="7" t="s">
        <v>528</v>
      </c>
      <c r="D117" s="8" t="s">
        <v>529</v>
      </c>
      <c r="E117" s="87">
        <v>120.36</v>
      </c>
      <c r="F117" s="88">
        <v>0</v>
      </c>
      <c r="G117" s="89">
        <f t="shared" si="3"/>
        <v>0</v>
      </c>
      <c r="H117" s="87">
        <v>120.36</v>
      </c>
      <c r="I117" s="90">
        <v>0</v>
      </c>
      <c r="J117" s="89">
        <f t="shared" si="4"/>
        <v>0</v>
      </c>
      <c r="K117" s="92"/>
      <c r="L117" s="93"/>
      <c r="M117" s="94">
        <f t="shared" si="5"/>
        <v>0</v>
      </c>
    </row>
    <row r="118" spans="1:13" s="9" customFormat="1" ht="12.75" x14ac:dyDescent="0.2">
      <c r="A118" s="5">
        <v>44487</v>
      </c>
      <c r="B118" s="6" t="s">
        <v>13</v>
      </c>
      <c r="C118" s="7" t="s">
        <v>129</v>
      </c>
      <c r="D118" s="8" t="s">
        <v>331</v>
      </c>
      <c r="E118" s="87">
        <v>12.8</v>
      </c>
      <c r="F118" s="88">
        <v>8</v>
      </c>
      <c r="G118" s="89">
        <f t="shared" si="3"/>
        <v>102.4</v>
      </c>
      <c r="H118" s="87">
        <v>12.8</v>
      </c>
      <c r="I118" s="90">
        <v>8</v>
      </c>
      <c r="J118" s="89">
        <f t="shared" si="4"/>
        <v>102.4</v>
      </c>
      <c r="K118" s="92"/>
      <c r="L118" s="93"/>
      <c r="M118" s="94">
        <f t="shared" si="5"/>
        <v>0</v>
      </c>
    </row>
    <row r="119" spans="1:13" s="9" customFormat="1" ht="12.75" x14ac:dyDescent="0.2">
      <c r="A119" s="101">
        <v>43895</v>
      </c>
      <c r="B119" s="6" t="s">
        <v>32</v>
      </c>
      <c r="C119" s="7" t="s">
        <v>530</v>
      </c>
      <c r="D119" s="8" t="s">
        <v>531</v>
      </c>
      <c r="E119" s="87">
        <v>649</v>
      </c>
      <c r="F119" s="88">
        <v>0</v>
      </c>
      <c r="G119" s="89">
        <f t="shared" si="3"/>
        <v>0</v>
      </c>
      <c r="H119" s="87">
        <v>649</v>
      </c>
      <c r="I119" s="90">
        <v>0</v>
      </c>
      <c r="J119" s="89">
        <f t="shared" si="4"/>
        <v>0</v>
      </c>
      <c r="K119" s="92"/>
      <c r="L119" s="93"/>
      <c r="M119" s="94">
        <f t="shared" si="5"/>
        <v>0</v>
      </c>
    </row>
    <row r="120" spans="1:13" s="9" customFormat="1" ht="12.75" x14ac:dyDescent="0.2">
      <c r="A120" s="5">
        <v>44265</v>
      </c>
      <c r="B120" s="6" t="s">
        <v>124</v>
      </c>
      <c r="C120" s="7" t="s">
        <v>133</v>
      </c>
      <c r="D120" s="8" t="s">
        <v>127</v>
      </c>
      <c r="E120" s="87">
        <v>208.61</v>
      </c>
      <c r="F120" s="88">
        <v>30</v>
      </c>
      <c r="G120" s="89">
        <f t="shared" si="3"/>
        <v>6258.3</v>
      </c>
      <c r="H120" s="87">
        <v>208.61</v>
      </c>
      <c r="I120" s="90">
        <v>14</v>
      </c>
      <c r="J120" s="89">
        <f t="shared" si="4"/>
        <v>2920.54</v>
      </c>
      <c r="K120" s="92"/>
      <c r="L120" s="93"/>
      <c r="M120" s="94">
        <f t="shared" si="5"/>
        <v>0</v>
      </c>
    </row>
    <row r="121" spans="1:13" s="9" customFormat="1" ht="12.75" x14ac:dyDescent="0.2">
      <c r="A121" s="5">
        <v>44657</v>
      </c>
      <c r="B121" s="6" t="s">
        <v>13</v>
      </c>
      <c r="C121" s="7" t="s">
        <v>134</v>
      </c>
      <c r="D121" s="8" t="s">
        <v>128</v>
      </c>
      <c r="E121" s="87">
        <v>190.11</v>
      </c>
      <c r="F121" s="88">
        <v>22</v>
      </c>
      <c r="G121" s="89">
        <f t="shared" si="3"/>
        <v>4182.42</v>
      </c>
      <c r="H121" s="87">
        <v>190.11</v>
      </c>
      <c r="I121" s="90">
        <v>16</v>
      </c>
      <c r="J121" s="89">
        <f t="shared" si="4"/>
        <v>3041.76</v>
      </c>
      <c r="K121" s="92"/>
      <c r="L121" s="93"/>
      <c r="M121" s="94">
        <f t="shared" si="5"/>
        <v>0</v>
      </c>
    </row>
    <row r="122" spans="1:13" s="9" customFormat="1" ht="12.75" x14ac:dyDescent="0.2">
      <c r="A122" s="5">
        <v>44273</v>
      </c>
      <c r="B122" s="6" t="s">
        <v>13</v>
      </c>
      <c r="C122" s="7" t="s">
        <v>136</v>
      </c>
      <c r="D122" s="8" t="s">
        <v>130</v>
      </c>
      <c r="E122" s="87">
        <v>346.92</v>
      </c>
      <c r="F122" s="88">
        <v>2</v>
      </c>
      <c r="G122" s="89">
        <f t="shared" si="3"/>
        <v>693.84</v>
      </c>
      <c r="H122" s="87">
        <v>346.92</v>
      </c>
      <c r="I122" s="90">
        <v>1</v>
      </c>
      <c r="J122" s="89">
        <f t="shared" si="4"/>
        <v>346.92</v>
      </c>
      <c r="K122" s="92"/>
      <c r="L122" s="93"/>
      <c r="M122" s="94">
        <f t="shared" si="5"/>
        <v>0</v>
      </c>
    </row>
    <row r="123" spans="1:13" s="9" customFormat="1" ht="12.75" x14ac:dyDescent="0.2">
      <c r="A123" s="5">
        <v>44364</v>
      </c>
      <c r="B123" s="6" t="s">
        <v>13</v>
      </c>
      <c r="C123" s="7" t="s">
        <v>138</v>
      </c>
      <c r="D123" s="8" t="s">
        <v>132</v>
      </c>
      <c r="E123" s="87">
        <v>111.08</v>
      </c>
      <c r="F123" s="88">
        <v>8</v>
      </c>
      <c r="G123" s="89">
        <f t="shared" si="3"/>
        <v>888.64</v>
      </c>
      <c r="H123" s="87">
        <v>111.08</v>
      </c>
      <c r="I123" s="90">
        <v>8</v>
      </c>
      <c r="J123" s="89">
        <f t="shared" si="4"/>
        <v>888.64</v>
      </c>
      <c r="K123" s="92"/>
      <c r="L123" s="93"/>
      <c r="M123" s="94">
        <f t="shared" si="5"/>
        <v>0</v>
      </c>
    </row>
    <row r="124" spans="1:13" s="9" customFormat="1" ht="12.75" x14ac:dyDescent="0.2">
      <c r="A124" s="5">
        <v>44544</v>
      </c>
      <c r="B124" s="6" t="s">
        <v>32</v>
      </c>
      <c r="C124" s="7" t="s">
        <v>139</v>
      </c>
      <c r="D124" s="8" t="s">
        <v>427</v>
      </c>
      <c r="E124" s="87">
        <v>1018.34</v>
      </c>
      <c r="F124" s="88">
        <v>2</v>
      </c>
      <c r="G124" s="89">
        <f t="shared" si="3"/>
        <v>2036.68</v>
      </c>
      <c r="H124" s="87">
        <v>1018.34</v>
      </c>
      <c r="I124" s="90">
        <v>0</v>
      </c>
      <c r="J124" s="89">
        <f t="shared" si="4"/>
        <v>0</v>
      </c>
      <c r="K124" s="92"/>
      <c r="L124" s="93"/>
      <c r="M124" s="94">
        <f t="shared" si="5"/>
        <v>0</v>
      </c>
    </row>
    <row r="125" spans="1:13" s="9" customFormat="1" ht="12.75" x14ac:dyDescent="0.2">
      <c r="A125" s="5">
        <v>44477</v>
      </c>
      <c r="B125" s="6" t="s">
        <v>32</v>
      </c>
      <c r="C125" s="7" t="s">
        <v>141</v>
      </c>
      <c r="D125" s="8" t="s">
        <v>135</v>
      </c>
      <c r="E125" s="87">
        <v>944</v>
      </c>
      <c r="F125" s="88">
        <v>1</v>
      </c>
      <c r="G125" s="89">
        <f t="shared" si="3"/>
        <v>944</v>
      </c>
      <c r="H125" s="87">
        <v>944</v>
      </c>
      <c r="I125" s="90">
        <v>1</v>
      </c>
      <c r="J125" s="89">
        <f t="shared" si="4"/>
        <v>944</v>
      </c>
      <c r="K125" s="92"/>
      <c r="L125" s="93"/>
      <c r="M125" s="94">
        <f t="shared" si="5"/>
        <v>0</v>
      </c>
    </row>
    <row r="126" spans="1:13" s="9" customFormat="1" ht="12.75" x14ac:dyDescent="0.2">
      <c r="A126" s="5">
        <v>43895</v>
      </c>
      <c r="B126" s="6" t="s">
        <v>32</v>
      </c>
      <c r="C126" s="7" t="s">
        <v>143</v>
      </c>
      <c r="D126" s="8" t="s">
        <v>137</v>
      </c>
      <c r="E126" s="87">
        <v>472</v>
      </c>
      <c r="F126" s="88">
        <v>0</v>
      </c>
      <c r="G126" s="89">
        <f t="shared" si="3"/>
        <v>0</v>
      </c>
      <c r="H126" s="87">
        <v>472</v>
      </c>
      <c r="I126" s="90">
        <v>0</v>
      </c>
      <c r="J126" s="89">
        <f t="shared" si="4"/>
        <v>0</v>
      </c>
      <c r="K126" s="92"/>
      <c r="L126" s="93"/>
      <c r="M126" s="94">
        <f t="shared" si="5"/>
        <v>0</v>
      </c>
    </row>
    <row r="127" spans="1:13" s="9" customFormat="1" ht="12.75" x14ac:dyDescent="0.2">
      <c r="A127" s="5">
        <v>43746</v>
      </c>
      <c r="B127" s="6" t="s">
        <v>131</v>
      </c>
      <c r="C127" s="7" t="s">
        <v>532</v>
      </c>
      <c r="D127" s="8" t="s">
        <v>533</v>
      </c>
      <c r="E127" s="87">
        <v>489.7</v>
      </c>
      <c r="F127" s="88">
        <v>0</v>
      </c>
      <c r="G127" s="89">
        <f t="shared" si="3"/>
        <v>0</v>
      </c>
      <c r="H127" s="87">
        <v>489.7</v>
      </c>
      <c r="I127" s="90">
        <v>0</v>
      </c>
      <c r="J127" s="89">
        <f t="shared" si="4"/>
        <v>0</v>
      </c>
      <c r="K127" s="92"/>
      <c r="L127" s="93"/>
      <c r="M127" s="94">
        <f t="shared" si="5"/>
        <v>0</v>
      </c>
    </row>
    <row r="128" spans="1:13" s="9" customFormat="1" ht="12.75" x14ac:dyDescent="0.2">
      <c r="A128" s="5">
        <v>44690</v>
      </c>
      <c r="B128" s="6" t="s">
        <v>32</v>
      </c>
      <c r="C128" s="7" t="s">
        <v>534</v>
      </c>
      <c r="D128" s="8" t="s">
        <v>1025</v>
      </c>
      <c r="E128" s="87">
        <v>168.15</v>
      </c>
      <c r="F128" s="88">
        <v>0</v>
      </c>
      <c r="G128" s="89">
        <f t="shared" si="3"/>
        <v>0</v>
      </c>
      <c r="H128" s="87">
        <v>220.95500000000001</v>
      </c>
      <c r="I128" s="90">
        <v>12</v>
      </c>
      <c r="J128" s="89">
        <f t="shared" si="4"/>
        <v>2651.46</v>
      </c>
      <c r="K128" s="92"/>
      <c r="L128" s="93"/>
      <c r="M128" s="94">
        <f t="shared" si="5"/>
        <v>0</v>
      </c>
    </row>
    <row r="129" spans="1:13" s="9" customFormat="1" ht="12.75" x14ac:dyDescent="0.2">
      <c r="A129" s="5">
        <v>44273</v>
      </c>
      <c r="B129" s="6" t="s">
        <v>32</v>
      </c>
      <c r="C129" s="7" t="s">
        <v>146</v>
      </c>
      <c r="D129" s="8" t="s">
        <v>142</v>
      </c>
      <c r="E129" s="87">
        <v>627.76</v>
      </c>
      <c r="F129" s="88">
        <v>19</v>
      </c>
      <c r="G129" s="89">
        <f t="shared" si="3"/>
        <v>11927.44</v>
      </c>
      <c r="H129" s="87">
        <v>627.76</v>
      </c>
      <c r="I129" s="90">
        <v>19</v>
      </c>
      <c r="J129" s="89">
        <f t="shared" si="4"/>
        <v>11927.44</v>
      </c>
      <c r="K129" s="92"/>
      <c r="L129" s="93"/>
      <c r="M129" s="94">
        <f t="shared" si="5"/>
        <v>0</v>
      </c>
    </row>
    <row r="130" spans="1:13" s="9" customFormat="1" ht="12.75" x14ac:dyDescent="0.2">
      <c r="A130" s="5">
        <v>44645</v>
      </c>
      <c r="B130" s="6" t="s">
        <v>35</v>
      </c>
      <c r="C130" s="7" t="s">
        <v>148</v>
      </c>
      <c r="D130" s="8" t="s">
        <v>426</v>
      </c>
      <c r="E130" s="87">
        <v>6.75</v>
      </c>
      <c r="F130" s="88">
        <v>192</v>
      </c>
      <c r="G130" s="89">
        <f t="shared" si="3"/>
        <v>1296</v>
      </c>
      <c r="H130" s="87">
        <v>6.75</v>
      </c>
      <c r="I130" s="90">
        <v>174</v>
      </c>
      <c r="J130" s="89">
        <f t="shared" si="4"/>
        <v>1174.5</v>
      </c>
      <c r="K130" s="92"/>
      <c r="L130" s="93"/>
      <c r="M130" s="94">
        <f t="shared" si="5"/>
        <v>0</v>
      </c>
    </row>
    <row r="131" spans="1:13" s="9" customFormat="1" ht="12.75" x14ac:dyDescent="0.2">
      <c r="A131" s="5">
        <v>44477</v>
      </c>
      <c r="B131" s="6" t="s">
        <v>35</v>
      </c>
      <c r="C131" s="7" t="s">
        <v>149</v>
      </c>
      <c r="D131" s="8" t="s">
        <v>144</v>
      </c>
      <c r="E131" s="87">
        <v>5.17</v>
      </c>
      <c r="F131" s="88">
        <v>61</v>
      </c>
      <c r="G131" s="89">
        <f t="shared" si="3"/>
        <v>315.37</v>
      </c>
      <c r="H131" s="87">
        <v>5.17</v>
      </c>
      <c r="I131" s="90">
        <v>47</v>
      </c>
      <c r="J131" s="89">
        <f t="shared" si="4"/>
        <v>242.99</v>
      </c>
      <c r="K131" s="92"/>
      <c r="L131" s="93"/>
      <c r="M131" s="94">
        <f t="shared" si="5"/>
        <v>0</v>
      </c>
    </row>
    <row r="132" spans="1:13" s="9" customFormat="1" ht="12.75" x14ac:dyDescent="0.2">
      <c r="A132" s="5">
        <v>44645</v>
      </c>
      <c r="B132" s="6" t="s">
        <v>35</v>
      </c>
      <c r="C132" s="7" t="s">
        <v>150</v>
      </c>
      <c r="D132" s="8" t="s">
        <v>425</v>
      </c>
      <c r="E132" s="87">
        <v>6.44</v>
      </c>
      <c r="F132" s="88">
        <v>160</v>
      </c>
      <c r="G132" s="89">
        <f t="shared" si="3"/>
        <v>1030.4000000000001</v>
      </c>
      <c r="H132" s="87">
        <v>6.44</v>
      </c>
      <c r="I132" s="90">
        <v>160</v>
      </c>
      <c r="J132" s="89">
        <f t="shared" si="4"/>
        <v>1030.4000000000001</v>
      </c>
      <c r="K132" s="92"/>
      <c r="L132" s="93"/>
      <c r="M132" s="94">
        <f t="shared" si="5"/>
        <v>0</v>
      </c>
    </row>
    <row r="133" spans="1:13" s="9" customFormat="1" ht="12.75" x14ac:dyDescent="0.2">
      <c r="A133" s="5">
        <v>44544</v>
      </c>
      <c r="B133" s="6" t="s">
        <v>35</v>
      </c>
      <c r="C133" s="7" t="s">
        <v>151</v>
      </c>
      <c r="D133" s="8" t="s">
        <v>147</v>
      </c>
      <c r="E133" s="87">
        <v>5.87</v>
      </c>
      <c r="F133" s="88">
        <v>120</v>
      </c>
      <c r="G133" s="89">
        <f t="shared" si="3"/>
        <v>704.4</v>
      </c>
      <c r="H133" s="87">
        <v>5.87</v>
      </c>
      <c r="I133" s="90">
        <v>120</v>
      </c>
      <c r="J133" s="89">
        <f t="shared" si="4"/>
        <v>704.4</v>
      </c>
      <c r="K133" s="92"/>
      <c r="L133" s="93"/>
      <c r="M133" s="94">
        <f t="shared" si="5"/>
        <v>0</v>
      </c>
    </row>
    <row r="134" spans="1:13" s="9" customFormat="1" ht="12.75" x14ac:dyDescent="0.2">
      <c r="A134" s="5">
        <v>44544</v>
      </c>
      <c r="B134" s="6" t="s">
        <v>35</v>
      </c>
      <c r="C134" s="7" t="s">
        <v>154</v>
      </c>
      <c r="D134" s="8" t="s">
        <v>424</v>
      </c>
      <c r="E134" s="87">
        <v>3.58</v>
      </c>
      <c r="F134" s="88">
        <v>120</v>
      </c>
      <c r="G134" s="89">
        <f t="shared" si="3"/>
        <v>429.6</v>
      </c>
      <c r="H134" s="87">
        <v>3.58</v>
      </c>
      <c r="I134" s="90">
        <v>120</v>
      </c>
      <c r="J134" s="89">
        <f t="shared" si="4"/>
        <v>429.6</v>
      </c>
      <c r="K134" s="92"/>
      <c r="L134" s="93"/>
      <c r="M134" s="94">
        <f t="shared" si="5"/>
        <v>0</v>
      </c>
    </row>
    <row r="135" spans="1:13" s="9" customFormat="1" ht="12.75" x14ac:dyDescent="0.2">
      <c r="A135" s="5">
        <v>44265</v>
      </c>
      <c r="B135" s="6" t="s">
        <v>124</v>
      </c>
      <c r="C135" s="7" t="s">
        <v>535</v>
      </c>
      <c r="D135" s="8" t="s">
        <v>536</v>
      </c>
      <c r="E135" s="87">
        <v>24.78</v>
      </c>
      <c r="F135" s="88">
        <v>0</v>
      </c>
      <c r="G135" s="89">
        <f t="shared" si="3"/>
        <v>0</v>
      </c>
      <c r="H135" s="87">
        <v>24.78</v>
      </c>
      <c r="I135" s="90">
        <v>0</v>
      </c>
      <c r="J135" s="89">
        <f t="shared" si="4"/>
        <v>0</v>
      </c>
      <c r="K135" s="92"/>
      <c r="L135" s="93"/>
      <c r="M135" s="94">
        <f t="shared" si="5"/>
        <v>0</v>
      </c>
    </row>
    <row r="136" spans="1:13" s="9" customFormat="1" ht="12.75" x14ac:dyDescent="0.2">
      <c r="A136" s="5">
        <v>44645</v>
      </c>
      <c r="B136" s="6" t="s">
        <v>387</v>
      </c>
      <c r="C136" s="7" t="s">
        <v>156</v>
      </c>
      <c r="D136" s="8" t="s">
        <v>423</v>
      </c>
      <c r="E136" s="87">
        <v>40.97</v>
      </c>
      <c r="F136" s="88">
        <v>22</v>
      </c>
      <c r="G136" s="89">
        <f t="shared" si="3"/>
        <v>901.33999999999992</v>
      </c>
      <c r="H136" s="87">
        <v>40.97</v>
      </c>
      <c r="I136" s="90">
        <v>17</v>
      </c>
      <c r="J136" s="89">
        <f t="shared" si="4"/>
        <v>696.49</v>
      </c>
      <c r="K136" s="92"/>
      <c r="L136" s="93"/>
      <c r="M136" s="94">
        <f t="shared" si="5"/>
        <v>0</v>
      </c>
    </row>
    <row r="137" spans="1:13" s="9" customFormat="1" ht="12.75" x14ac:dyDescent="0.2">
      <c r="A137" s="5">
        <v>44645</v>
      </c>
      <c r="B137" s="6" t="s">
        <v>387</v>
      </c>
      <c r="C137" s="7" t="s">
        <v>158</v>
      </c>
      <c r="D137" s="8" t="s">
        <v>296</v>
      </c>
      <c r="E137" s="87">
        <v>23.37</v>
      </c>
      <c r="F137" s="88">
        <v>25</v>
      </c>
      <c r="G137" s="89">
        <f t="shared" si="3"/>
        <v>584.25</v>
      </c>
      <c r="H137" s="87">
        <v>23.37</v>
      </c>
      <c r="I137" s="90">
        <v>22</v>
      </c>
      <c r="J137" s="89">
        <f t="shared" si="4"/>
        <v>514.14</v>
      </c>
      <c r="K137" s="92"/>
      <c r="L137" s="93"/>
      <c r="M137" s="94">
        <f t="shared" si="5"/>
        <v>0</v>
      </c>
    </row>
    <row r="138" spans="1:13" s="9" customFormat="1" ht="12.75" x14ac:dyDescent="0.2">
      <c r="A138" s="5">
        <v>44477</v>
      </c>
      <c r="B138" s="6" t="s">
        <v>387</v>
      </c>
      <c r="C138" s="7" t="s">
        <v>159</v>
      </c>
      <c r="D138" s="8" t="s">
        <v>152</v>
      </c>
      <c r="E138" s="87">
        <v>265</v>
      </c>
      <c r="F138" s="88">
        <v>9</v>
      </c>
      <c r="G138" s="89">
        <f t="shared" si="3"/>
        <v>2385</v>
      </c>
      <c r="H138" s="87">
        <v>265</v>
      </c>
      <c r="I138" s="90">
        <v>8</v>
      </c>
      <c r="J138" s="89">
        <f t="shared" si="4"/>
        <v>2120</v>
      </c>
      <c r="K138" s="92"/>
      <c r="L138" s="93"/>
      <c r="M138" s="94">
        <f t="shared" si="5"/>
        <v>0</v>
      </c>
    </row>
    <row r="139" spans="1:13" s="9" customFormat="1" ht="12.75" x14ac:dyDescent="0.2">
      <c r="A139" s="5">
        <v>44123</v>
      </c>
      <c r="B139" s="6" t="s">
        <v>13</v>
      </c>
      <c r="C139" s="7" t="s">
        <v>161</v>
      </c>
      <c r="D139" s="8" t="s">
        <v>155</v>
      </c>
      <c r="E139" s="87">
        <v>542.79999999999995</v>
      </c>
      <c r="F139" s="88">
        <v>3</v>
      </c>
      <c r="G139" s="89">
        <f t="shared" si="3"/>
        <v>1628.3999999999999</v>
      </c>
      <c r="H139" s="87">
        <v>542.79999999999995</v>
      </c>
      <c r="I139" s="90">
        <v>3</v>
      </c>
      <c r="J139" s="89">
        <f t="shared" si="4"/>
        <v>1628.3999999999999</v>
      </c>
      <c r="K139" s="92"/>
      <c r="L139" s="93"/>
      <c r="M139" s="94">
        <f t="shared" si="5"/>
        <v>0</v>
      </c>
    </row>
    <row r="140" spans="1:13" s="9" customFormat="1" ht="12.75" x14ac:dyDescent="0.2">
      <c r="A140" s="5">
        <v>43746</v>
      </c>
      <c r="B140" s="6" t="s">
        <v>537</v>
      </c>
      <c r="C140" s="7" t="s">
        <v>538</v>
      </c>
      <c r="D140" s="8" t="s">
        <v>539</v>
      </c>
      <c r="E140" s="96">
        <v>413</v>
      </c>
      <c r="F140" s="88">
        <v>0</v>
      </c>
      <c r="G140" s="89">
        <f t="shared" si="3"/>
        <v>0</v>
      </c>
      <c r="H140" s="96">
        <v>413</v>
      </c>
      <c r="I140" s="90">
        <v>0</v>
      </c>
      <c r="J140" s="89">
        <f t="shared" si="4"/>
        <v>0</v>
      </c>
      <c r="K140" s="92"/>
      <c r="L140" s="93"/>
      <c r="M140" s="94">
        <f t="shared" si="5"/>
        <v>0</v>
      </c>
    </row>
    <row r="141" spans="1:13" s="9" customFormat="1" ht="12.75" x14ac:dyDescent="0.2">
      <c r="A141" s="5">
        <v>43895</v>
      </c>
      <c r="B141" s="6" t="s">
        <v>35</v>
      </c>
      <c r="C141" s="7" t="s">
        <v>162</v>
      </c>
      <c r="D141" s="8" t="s">
        <v>157</v>
      </c>
      <c r="E141" s="95">
        <v>11.8</v>
      </c>
      <c r="F141" s="88">
        <v>30</v>
      </c>
      <c r="G141" s="89">
        <f t="shared" ref="G141:G204" si="6">E141*F141</f>
        <v>354</v>
      </c>
      <c r="H141" s="95">
        <v>11.8</v>
      </c>
      <c r="I141" s="90">
        <v>30</v>
      </c>
      <c r="J141" s="89">
        <f t="shared" si="4"/>
        <v>354</v>
      </c>
      <c r="K141" s="92"/>
      <c r="L141" s="93"/>
      <c r="M141" s="94">
        <f t="shared" si="5"/>
        <v>0</v>
      </c>
    </row>
    <row r="142" spans="1:13" s="9" customFormat="1" ht="12.75" x14ac:dyDescent="0.2">
      <c r="A142" s="5">
        <v>43746</v>
      </c>
      <c r="B142" s="6" t="s">
        <v>131</v>
      </c>
      <c r="C142" s="7" t="s">
        <v>540</v>
      </c>
      <c r="D142" s="8" t="s">
        <v>541</v>
      </c>
      <c r="E142" s="87">
        <v>430.7</v>
      </c>
      <c r="F142" s="88">
        <v>0</v>
      </c>
      <c r="G142" s="89">
        <f t="shared" si="6"/>
        <v>0</v>
      </c>
      <c r="H142" s="87">
        <v>430.7</v>
      </c>
      <c r="I142" s="90">
        <v>0</v>
      </c>
      <c r="J142" s="89">
        <f t="shared" ref="J142:J205" si="7">H142*I142</f>
        <v>0</v>
      </c>
      <c r="K142" s="92"/>
      <c r="L142" s="93"/>
      <c r="M142" s="94">
        <f t="shared" ref="M142:M205" si="8">+K142*L142</f>
        <v>0</v>
      </c>
    </row>
    <row r="143" spans="1:13" s="9" customFormat="1" ht="12.75" x14ac:dyDescent="0.2">
      <c r="A143" s="5">
        <v>44123</v>
      </c>
      <c r="B143" s="6" t="s">
        <v>13</v>
      </c>
      <c r="C143" s="7" t="s">
        <v>542</v>
      </c>
      <c r="D143" s="8" t="s">
        <v>160</v>
      </c>
      <c r="E143" s="87">
        <v>276.12</v>
      </c>
      <c r="F143" s="88">
        <v>0</v>
      </c>
      <c r="G143" s="89">
        <f t="shared" si="6"/>
        <v>0</v>
      </c>
      <c r="H143" s="87">
        <v>276.12</v>
      </c>
      <c r="I143" s="90">
        <v>0</v>
      </c>
      <c r="J143" s="89">
        <f t="shared" si="7"/>
        <v>0</v>
      </c>
      <c r="K143" s="92"/>
      <c r="L143" s="93"/>
      <c r="M143" s="94">
        <f t="shared" si="8"/>
        <v>0</v>
      </c>
    </row>
    <row r="144" spans="1:13" s="9" customFormat="1" ht="12.75" x14ac:dyDescent="0.2">
      <c r="A144" s="5">
        <v>44000</v>
      </c>
      <c r="B144" s="6" t="s">
        <v>153</v>
      </c>
      <c r="C144" s="7" t="s">
        <v>543</v>
      </c>
      <c r="D144" s="10" t="s">
        <v>544</v>
      </c>
      <c r="E144" s="95">
        <v>253.7</v>
      </c>
      <c r="F144" s="88">
        <v>0</v>
      </c>
      <c r="G144" s="89">
        <f t="shared" si="6"/>
        <v>0</v>
      </c>
      <c r="H144" s="95">
        <v>253.7</v>
      </c>
      <c r="I144" s="90">
        <v>0</v>
      </c>
      <c r="J144" s="89">
        <f t="shared" si="7"/>
        <v>0</v>
      </c>
      <c r="K144" s="92"/>
      <c r="L144" s="93"/>
      <c r="M144" s="94">
        <f t="shared" si="8"/>
        <v>0</v>
      </c>
    </row>
    <row r="145" spans="1:13" s="9" customFormat="1" ht="12.75" x14ac:dyDescent="0.2">
      <c r="A145" s="5">
        <v>44477</v>
      </c>
      <c r="B145" s="6" t="s">
        <v>35</v>
      </c>
      <c r="C145" s="7" t="s">
        <v>545</v>
      </c>
      <c r="D145" s="8" t="s">
        <v>546</v>
      </c>
      <c r="E145" s="95">
        <v>498</v>
      </c>
      <c r="F145" s="88">
        <v>0</v>
      </c>
      <c r="G145" s="89">
        <f t="shared" si="6"/>
        <v>0</v>
      </c>
      <c r="H145" s="95">
        <v>498</v>
      </c>
      <c r="I145" s="90">
        <v>0</v>
      </c>
      <c r="J145" s="89">
        <f t="shared" si="7"/>
        <v>0</v>
      </c>
      <c r="K145" s="92"/>
      <c r="L145" s="93"/>
      <c r="M145" s="94">
        <f t="shared" si="8"/>
        <v>0</v>
      </c>
    </row>
    <row r="146" spans="1:13" s="9" customFormat="1" ht="12.75" x14ac:dyDescent="0.2">
      <c r="A146" s="101">
        <v>44503</v>
      </c>
      <c r="B146" s="6" t="s">
        <v>10</v>
      </c>
      <c r="C146" s="7" t="s">
        <v>166</v>
      </c>
      <c r="D146" s="8" t="s">
        <v>163</v>
      </c>
      <c r="E146" s="87">
        <v>300</v>
      </c>
      <c r="F146" s="88">
        <v>0</v>
      </c>
      <c r="G146" s="89">
        <f t="shared" si="6"/>
        <v>0</v>
      </c>
      <c r="H146" s="87">
        <v>300</v>
      </c>
      <c r="I146" s="90">
        <v>0</v>
      </c>
      <c r="J146" s="89">
        <f t="shared" si="7"/>
        <v>0</v>
      </c>
      <c r="K146" s="92"/>
      <c r="L146" s="93"/>
      <c r="M146" s="94">
        <f t="shared" si="8"/>
        <v>0</v>
      </c>
    </row>
    <row r="147" spans="1:13" s="9" customFormat="1" ht="12.75" x14ac:dyDescent="0.2">
      <c r="A147" s="101">
        <v>43909</v>
      </c>
      <c r="B147" s="6" t="s">
        <v>10</v>
      </c>
      <c r="C147" s="7" t="s">
        <v>167</v>
      </c>
      <c r="D147" s="8" t="s">
        <v>164</v>
      </c>
      <c r="E147" s="87">
        <v>383.5</v>
      </c>
      <c r="F147" s="88">
        <v>1</v>
      </c>
      <c r="G147" s="89">
        <f t="shared" si="6"/>
        <v>383.5</v>
      </c>
      <c r="H147" s="87">
        <v>383.5</v>
      </c>
      <c r="I147" s="90">
        <v>0</v>
      </c>
      <c r="J147" s="89">
        <f t="shared" si="7"/>
        <v>0</v>
      </c>
      <c r="K147" s="92"/>
      <c r="L147" s="93"/>
      <c r="M147" s="94">
        <f t="shared" si="8"/>
        <v>0</v>
      </c>
    </row>
    <row r="148" spans="1:13" s="9" customFormat="1" ht="12.75" x14ac:dyDescent="0.2">
      <c r="A148" s="101">
        <v>43895</v>
      </c>
      <c r="B148" s="6" t="s">
        <v>35</v>
      </c>
      <c r="C148" s="7" t="s">
        <v>547</v>
      </c>
      <c r="D148" s="8" t="s">
        <v>548</v>
      </c>
      <c r="E148" s="87">
        <v>64.900000000000006</v>
      </c>
      <c r="F148" s="88">
        <v>0</v>
      </c>
      <c r="G148" s="89">
        <f t="shared" si="6"/>
        <v>0</v>
      </c>
      <c r="H148" s="87">
        <v>64.900000000000006</v>
      </c>
      <c r="I148" s="90">
        <v>0</v>
      </c>
      <c r="J148" s="89">
        <f t="shared" si="7"/>
        <v>0</v>
      </c>
      <c r="K148" s="92"/>
      <c r="L148" s="93"/>
      <c r="M148" s="94">
        <f t="shared" si="8"/>
        <v>0</v>
      </c>
    </row>
    <row r="149" spans="1:13" s="9" customFormat="1" ht="12.75" x14ac:dyDescent="0.2">
      <c r="A149" s="101">
        <v>43909</v>
      </c>
      <c r="B149" s="6" t="s">
        <v>10</v>
      </c>
      <c r="C149" s="7" t="s">
        <v>549</v>
      </c>
      <c r="D149" s="8" t="s">
        <v>550</v>
      </c>
      <c r="E149" s="87">
        <v>419.89999999999992</v>
      </c>
      <c r="F149" s="88">
        <v>0</v>
      </c>
      <c r="G149" s="89">
        <f t="shared" si="6"/>
        <v>0</v>
      </c>
      <c r="H149" s="87">
        <v>419.89999999999992</v>
      </c>
      <c r="I149" s="90">
        <v>0</v>
      </c>
      <c r="J149" s="89">
        <f t="shared" si="7"/>
        <v>0</v>
      </c>
      <c r="K149" s="92"/>
      <c r="L149" s="93"/>
      <c r="M149" s="94">
        <f t="shared" si="8"/>
        <v>0</v>
      </c>
    </row>
    <row r="150" spans="1:13" s="9" customFormat="1" ht="12.75" x14ac:dyDescent="0.2">
      <c r="A150" s="101">
        <v>44364</v>
      </c>
      <c r="B150" s="6" t="s">
        <v>387</v>
      </c>
      <c r="C150" s="7" t="s">
        <v>169</v>
      </c>
      <c r="D150" s="8" t="s">
        <v>297</v>
      </c>
      <c r="E150" s="87">
        <v>24.4</v>
      </c>
      <c r="F150" s="88">
        <v>40</v>
      </c>
      <c r="G150" s="89">
        <f t="shared" si="6"/>
        <v>976</v>
      </c>
      <c r="H150" s="87">
        <v>24.4</v>
      </c>
      <c r="I150" s="90">
        <v>25</v>
      </c>
      <c r="J150" s="89">
        <f t="shared" si="7"/>
        <v>610</v>
      </c>
      <c r="K150" s="92"/>
      <c r="L150" s="93"/>
      <c r="M150" s="94">
        <f t="shared" si="8"/>
        <v>0</v>
      </c>
    </row>
    <row r="151" spans="1:13" s="9" customFormat="1" ht="12.75" x14ac:dyDescent="0.2">
      <c r="A151" s="101">
        <v>44265</v>
      </c>
      <c r="B151" s="6" t="s">
        <v>387</v>
      </c>
      <c r="C151" s="7" t="s">
        <v>551</v>
      </c>
      <c r="D151" s="8" t="s">
        <v>552</v>
      </c>
      <c r="E151" s="95">
        <v>43</v>
      </c>
      <c r="F151" s="88">
        <v>0</v>
      </c>
      <c r="G151" s="89">
        <f t="shared" si="6"/>
        <v>0</v>
      </c>
      <c r="H151" s="95">
        <v>43</v>
      </c>
      <c r="I151" s="90">
        <v>0</v>
      </c>
      <c r="J151" s="89">
        <f t="shared" si="7"/>
        <v>0</v>
      </c>
      <c r="K151" s="92"/>
      <c r="L151" s="93"/>
      <c r="M151" s="94">
        <f t="shared" si="8"/>
        <v>0</v>
      </c>
    </row>
    <row r="152" spans="1:13" s="9" customFormat="1" ht="12.75" x14ac:dyDescent="0.2">
      <c r="A152" s="101">
        <v>44503</v>
      </c>
      <c r="B152" s="6" t="s">
        <v>10</v>
      </c>
      <c r="C152" s="7" t="s">
        <v>171</v>
      </c>
      <c r="D152" s="8" t="s">
        <v>168</v>
      </c>
      <c r="E152" s="87">
        <v>5.55</v>
      </c>
      <c r="F152" s="88">
        <v>3</v>
      </c>
      <c r="G152" s="89">
        <f t="shared" si="6"/>
        <v>16.649999999999999</v>
      </c>
      <c r="H152" s="87">
        <v>5.55</v>
      </c>
      <c r="I152" s="90">
        <v>0</v>
      </c>
      <c r="J152" s="89">
        <f t="shared" si="7"/>
        <v>0</v>
      </c>
      <c r="K152" s="92"/>
      <c r="L152" s="93"/>
      <c r="M152" s="94">
        <f t="shared" si="8"/>
        <v>0</v>
      </c>
    </row>
    <row r="153" spans="1:13" s="9" customFormat="1" ht="12.75" x14ac:dyDescent="0.2">
      <c r="A153" s="101">
        <v>43622</v>
      </c>
      <c r="B153" s="6" t="s">
        <v>16</v>
      </c>
      <c r="C153" s="7" t="s">
        <v>553</v>
      </c>
      <c r="D153" s="8" t="s">
        <v>554</v>
      </c>
      <c r="E153" s="95">
        <v>1939.61</v>
      </c>
      <c r="F153" s="88">
        <v>0</v>
      </c>
      <c r="G153" s="89">
        <f t="shared" si="6"/>
        <v>0</v>
      </c>
      <c r="H153" s="95">
        <v>1939.61</v>
      </c>
      <c r="I153" s="90">
        <v>0</v>
      </c>
      <c r="J153" s="89">
        <f t="shared" si="7"/>
        <v>0</v>
      </c>
      <c r="K153" s="92"/>
      <c r="L153" s="93"/>
      <c r="M153" s="94">
        <f t="shared" si="8"/>
        <v>0</v>
      </c>
    </row>
    <row r="154" spans="1:13" s="9" customFormat="1" ht="12.75" x14ac:dyDescent="0.2">
      <c r="A154" s="5">
        <v>43712</v>
      </c>
      <c r="B154" s="6" t="s">
        <v>13</v>
      </c>
      <c r="C154" s="7" t="s">
        <v>555</v>
      </c>
      <c r="D154" s="8" t="s">
        <v>556</v>
      </c>
      <c r="E154" s="95">
        <v>124.37</v>
      </c>
      <c r="F154" s="88">
        <v>0</v>
      </c>
      <c r="G154" s="89">
        <f t="shared" si="6"/>
        <v>0</v>
      </c>
      <c r="H154" s="95">
        <v>124.37</v>
      </c>
      <c r="I154" s="90">
        <v>0</v>
      </c>
      <c r="J154" s="89">
        <f t="shared" si="7"/>
        <v>0</v>
      </c>
      <c r="K154" s="92"/>
      <c r="L154" s="93"/>
      <c r="M154" s="94">
        <f t="shared" si="8"/>
        <v>0</v>
      </c>
    </row>
    <row r="155" spans="1:13" s="9" customFormat="1" ht="12.75" x14ac:dyDescent="0.2">
      <c r="A155" s="5">
        <v>44639</v>
      </c>
      <c r="B155" s="6" t="s">
        <v>13</v>
      </c>
      <c r="C155" s="7" t="s">
        <v>175</v>
      </c>
      <c r="D155" s="8" t="s">
        <v>170</v>
      </c>
      <c r="E155" s="87">
        <v>88.5</v>
      </c>
      <c r="F155" s="88">
        <v>4</v>
      </c>
      <c r="G155" s="89">
        <f t="shared" si="6"/>
        <v>354</v>
      </c>
      <c r="H155" s="87">
        <v>88.5</v>
      </c>
      <c r="I155" s="90">
        <v>4</v>
      </c>
      <c r="J155" s="89">
        <f t="shared" si="7"/>
        <v>354</v>
      </c>
      <c r="K155" s="92"/>
      <c r="L155" s="93"/>
      <c r="M155" s="94">
        <f t="shared" si="8"/>
        <v>0</v>
      </c>
    </row>
    <row r="156" spans="1:13" s="9" customFormat="1" ht="12.75" x14ac:dyDescent="0.2">
      <c r="A156" s="101">
        <v>44544</v>
      </c>
      <c r="B156" s="6" t="s">
        <v>32</v>
      </c>
      <c r="C156" s="7" t="s">
        <v>557</v>
      </c>
      <c r="D156" s="8" t="s">
        <v>558</v>
      </c>
      <c r="E156" s="87">
        <v>472</v>
      </c>
      <c r="F156" s="88">
        <v>0</v>
      </c>
      <c r="G156" s="89">
        <f t="shared" si="6"/>
        <v>0</v>
      </c>
      <c r="H156" s="87">
        <v>472</v>
      </c>
      <c r="I156" s="90">
        <v>0</v>
      </c>
      <c r="J156" s="89">
        <f t="shared" si="7"/>
        <v>0</v>
      </c>
      <c r="K156" s="92"/>
      <c r="L156" s="93"/>
      <c r="M156" s="94">
        <f t="shared" si="8"/>
        <v>0</v>
      </c>
    </row>
    <row r="157" spans="1:13" s="9" customFormat="1" ht="12.75" x14ac:dyDescent="0.2">
      <c r="A157" s="5">
        <v>44639</v>
      </c>
      <c r="B157" s="6" t="s">
        <v>13</v>
      </c>
      <c r="C157" s="7" t="s">
        <v>559</v>
      </c>
      <c r="D157" s="8" t="s">
        <v>560</v>
      </c>
      <c r="E157" s="87">
        <v>224.2</v>
      </c>
      <c r="F157" s="88">
        <v>0</v>
      </c>
      <c r="G157" s="89">
        <f t="shared" si="6"/>
        <v>0</v>
      </c>
      <c r="H157" s="87">
        <v>224.2</v>
      </c>
      <c r="I157" s="90">
        <v>0</v>
      </c>
      <c r="J157" s="89">
        <f t="shared" si="7"/>
        <v>0</v>
      </c>
      <c r="K157" s="92"/>
      <c r="L157" s="93"/>
      <c r="M157" s="94">
        <f t="shared" si="8"/>
        <v>0</v>
      </c>
    </row>
    <row r="158" spans="1:13" s="9" customFormat="1" ht="12.75" x14ac:dyDescent="0.2">
      <c r="A158" s="5">
        <v>43594</v>
      </c>
      <c r="B158" s="6" t="s">
        <v>13</v>
      </c>
      <c r="C158" s="7" t="s">
        <v>177</v>
      </c>
      <c r="D158" s="8" t="s">
        <v>172</v>
      </c>
      <c r="E158" s="87">
        <v>73.75</v>
      </c>
      <c r="F158" s="88">
        <v>0</v>
      </c>
      <c r="G158" s="89">
        <f t="shared" si="6"/>
        <v>0</v>
      </c>
      <c r="H158" s="87">
        <v>73.75</v>
      </c>
      <c r="I158" s="90">
        <v>0</v>
      </c>
      <c r="J158" s="89">
        <f t="shared" si="7"/>
        <v>0</v>
      </c>
      <c r="K158" s="92"/>
      <c r="L158" s="93"/>
      <c r="M158" s="94">
        <f t="shared" si="8"/>
        <v>0</v>
      </c>
    </row>
    <row r="159" spans="1:13" s="9" customFormat="1" ht="12.75" x14ac:dyDescent="0.2">
      <c r="A159" s="5">
        <v>44487</v>
      </c>
      <c r="B159" s="6" t="s">
        <v>387</v>
      </c>
      <c r="C159" s="7" t="s">
        <v>179</v>
      </c>
      <c r="D159" s="8" t="s">
        <v>422</v>
      </c>
      <c r="E159" s="87">
        <v>98.33</v>
      </c>
      <c r="F159" s="88">
        <v>3</v>
      </c>
      <c r="G159" s="89">
        <f t="shared" si="6"/>
        <v>294.99</v>
      </c>
      <c r="H159" s="87">
        <v>98.33</v>
      </c>
      <c r="I159" s="90">
        <v>3</v>
      </c>
      <c r="J159" s="89">
        <f t="shared" si="7"/>
        <v>294.99</v>
      </c>
      <c r="K159" s="92"/>
      <c r="L159" s="93"/>
      <c r="M159" s="94">
        <f t="shared" si="8"/>
        <v>0</v>
      </c>
    </row>
    <row r="160" spans="1:13" s="9" customFormat="1" ht="12.75" x14ac:dyDescent="0.2">
      <c r="A160" s="101">
        <v>43563</v>
      </c>
      <c r="B160" s="6" t="s">
        <v>124</v>
      </c>
      <c r="C160" s="7" t="s">
        <v>561</v>
      </c>
      <c r="D160" s="8" t="s">
        <v>562</v>
      </c>
      <c r="E160" s="87">
        <v>3304</v>
      </c>
      <c r="F160" s="88">
        <v>0</v>
      </c>
      <c r="G160" s="89">
        <f t="shared" si="6"/>
        <v>0</v>
      </c>
      <c r="H160" s="87">
        <v>3304</v>
      </c>
      <c r="I160" s="90">
        <v>0</v>
      </c>
      <c r="J160" s="89">
        <f t="shared" si="7"/>
        <v>0</v>
      </c>
      <c r="K160" s="92"/>
      <c r="L160" s="93"/>
      <c r="M160" s="94">
        <f t="shared" si="8"/>
        <v>0</v>
      </c>
    </row>
    <row r="161" spans="1:13" s="9" customFormat="1" ht="12.75" x14ac:dyDescent="0.2">
      <c r="A161" s="5">
        <v>44639</v>
      </c>
      <c r="B161" s="6" t="s">
        <v>13</v>
      </c>
      <c r="C161" s="7" t="s">
        <v>563</v>
      </c>
      <c r="D161" s="8" t="s">
        <v>564</v>
      </c>
      <c r="E161" s="87">
        <v>69.62</v>
      </c>
      <c r="F161" s="88">
        <v>0</v>
      </c>
      <c r="G161" s="89">
        <f t="shared" si="6"/>
        <v>0</v>
      </c>
      <c r="H161" s="87">
        <v>69.62</v>
      </c>
      <c r="I161" s="90">
        <v>0</v>
      </c>
      <c r="J161" s="89">
        <f t="shared" si="7"/>
        <v>0</v>
      </c>
      <c r="K161" s="92"/>
      <c r="L161" s="93"/>
      <c r="M161" s="94">
        <f t="shared" si="8"/>
        <v>0</v>
      </c>
    </row>
    <row r="162" spans="1:13" s="9" customFormat="1" ht="12.75" x14ac:dyDescent="0.2">
      <c r="A162" s="5">
        <v>43663</v>
      </c>
      <c r="B162" s="6" t="s">
        <v>35</v>
      </c>
      <c r="C162" s="7" t="s">
        <v>181</v>
      </c>
      <c r="D162" s="8" t="s">
        <v>176</v>
      </c>
      <c r="E162" s="95">
        <v>39</v>
      </c>
      <c r="F162" s="88">
        <v>2</v>
      </c>
      <c r="G162" s="89">
        <f t="shared" si="6"/>
        <v>78</v>
      </c>
      <c r="H162" s="95">
        <v>39</v>
      </c>
      <c r="I162" s="90">
        <v>2</v>
      </c>
      <c r="J162" s="89">
        <f t="shared" si="7"/>
        <v>78</v>
      </c>
      <c r="K162" s="92"/>
      <c r="L162" s="93"/>
      <c r="M162" s="94">
        <f t="shared" si="8"/>
        <v>0</v>
      </c>
    </row>
    <row r="163" spans="1:13" s="9" customFormat="1" ht="12.75" x14ac:dyDescent="0.2">
      <c r="A163" s="102">
        <v>44123</v>
      </c>
      <c r="B163" s="103" t="s">
        <v>35</v>
      </c>
      <c r="C163" s="7" t="s">
        <v>183</v>
      </c>
      <c r="D163" s="8" t="s">
        <v>178</v>
      </c>
      <c r="E163" s="95">
        <v>200</v>
      </c>
      <c r="F163" s="88">
        <v>2</v>
      </c>
      <c r="G163" s="89">
        <f t="shared" si="6"/>
        <v>400</v>
      </c>
      <c r="H163" s="95">
        <v>200</v>
      </c>
      <c r="I163" s="90">
        <v>2</v>
      </c>
      <c r="J163" s="89">
        <f t="shared" si="7"/>
        <v>400</v>
      </c>
      <c r="K163" s="92"/>
      <c r="L163" s="93"/>
      <c r="M163" s="94">
        <f t="shared" si="8"/>
        <v>0</v>
      </c>
    </row>
    <row r="164" spans="1:13" s="9" customFormat="1" ht="12.75" x14ac:dyDescent="0.2">
      <c r="A164" s="5">
        <v>44657</v>
      </c>
      <c r="B164" s="6" t="s">
        <v>32</v>
      </c>
      <c r="C164" s="7" t="s">
        <v>565</v>
      </c>
      <c r="D164" s="8" t="s">
        <v>566</v>
      </c>
      <c r="E164" s="87">
        <v>312.7</v>
      </c>
      <c r="F164" s="88">
        <v>0</v>
      </c>
      <c r="G164" s="89">
        <f t="shared" si="6"/>
        <v>0</v>
      </c>
      <c r="H164" s="87">
        <v>312.7</v>
      </c>
      <c r="I164" s="90">
        <v>0</v>
      </c>
      <c r="J164" s="89">
        <f t="shared" si="7"/>
        <v>0</v>
      </c>
      <c r="K164" s="92"/>
      <c r="L164" s="93"/>
      <c r="M164" s="94">
        <f t="shared" si="8"/>
        <v>0</v>
      </c>
    </row>
    <row r="165" spans="1:13" s="9" customFormat="1" ht="12.75" x14ac:dyDescent="0.2">
      <c r="A165" s="104">
        <v>44477</v>
      </c>
      <c r="B165" s="105" t="s">
        <v>173</v>
      </c>
      <c r="C165" s="7" t="s">
        <v>185</v>
      </c>
      <c r="D165" s="106" t="s">
        <v>180</v>
      </c>
      <c r="E165" s="95">
        <v>800</v>
      </c>
      <c r="F165" s="88">
        <v>4</v>
      </c>
      <c r="G165" s="89">
        <f t="shared" si="6"/>
        <v>3200</v>
      </c>
      <c r="H165" s="95">
        <v>800</v>
      </c>
      <c r="I165" s="90">
        <v>4</v>
      </c>
      <c r="J165" s="89">
        <f t="shared" si="7"/>
        <v>3200</v>
      </c>
      <c r="K165" s="92"/>
      <c r="L165" s="93"/>
      <c r="M165" s="94">
        <f t="shared" si="8"/>
        <v>0</v>
      </c>
    </row>
    <row r="166" spans="1:13" s="9" customFormat="1" ht="12.75" x14ac:dyDescent="0.2">
      <c r="A166" s="5">
        <v>43622</v>
      </c>
      <c r="B166" s="6" t="s">
        <v>131</v>
      </c>
      <c r="C166" s="7" t="s">
        <v>567</v>
      </c>
      <c r="D166" s="8" t="s">
        <v>568</v>
      </c>
      <c r="E166" s="95">
        <v>118.44</v>
      </c>
      <c r="F166" s="88">
        <v>0</v>
      </c>
      <c r="G166" s="89">
        <f t="shared" si="6"/>
        <v>0</v>
      </c>
      <c r="H166" s="95">
        <v>118.44</v>
      </c>
      <c r="I166" s="90">
        <v>0</v>
      </c>
      <c r="J166" s="89">
        <f t="shared" si="7"/>
        <v>0</v>
      </c>
      <c r="K166" s="92"/>
      <c r="L166" s="93"/>
      <c r="M166" s="94">
        <f t="shared" si="8"/>
        <v>0</v>
      </c>
    </row>
    <row r="167" spans="1:13" s="9" customFormat="1" ht="12.75" x14ac:dyDescent="0.2">
      <c r="A167" s="5">
        <v>44690</v>
      </c>
      <c r="B167" s="6" t="s">
        <v>32</v>
      </c>
      <c r="C167" s="7" t="s">
        <v>187</v>
      </c>
      <c r="D167" s="8" t="s">
        <v>182</v>
      </c>
      <c r="E167" s="87">
        <v>354</v>
      </c>
      <c r="F167" s="88">
        <v>0</v>
      </c>
      <c r="G167" s="89">
        <f t="shared" si="6"/>
        <v>0</v>
      </c>
      <c r="H167" s="87">
        <v>371.7</v>
      </c>
      <c r="I167" s="90">
        <v>12</v>
      </c>
      <c r="J167" s="89">
        <f t="shared" si="7"/>
        <v>4460.3999999999996</v>
      </c>
      <c r="K167" s="92"/>
      <c r="L167" s="93"/>
      <c r="M167" s="94">
        <f t="shared" si="8"/>
        <v>0</v>
      </c>
    </row>
    <row r="168" spans="1:13" s="9" customFormat="1" ht="12.75" x14ac:dyDescent="0.2">
      <c r="A168" s="5">
        <v>43895</v>
      </c>
      <c r="B168" s="6" t="s">
        <v>32</v>
      </c>
      <c r="C168" s="7" t="s">
        <v>569</v>
      </c>
      <c r="D168" s="8" t="s">
        <v>570</v>
      </c>
      <c r="E168" s="87">
        <v>1168.2</v>
      </c>
      <c r="F168" s="88">
        <v>0</v>
      </c>
      <c r="G168" s="89">
        <f t="shared" si="6"/>
        <v>0</v>
      </c>
      <c r="H168" s="87">
        <v>1168.2</v>
      </c>
      <c r="I168" s="90">
        <v>0</v>
      </c>
      <c r="J168" s="89">
        <f t="shared" si="7"/>
        <v>0</v>
      </c>
      <c r="K168" s="92"/>
      <c r="L168" s="93"/>
      <c r="M168" s="94">
        <f t="shared" si="8"/>
        <v>0</v>
      </c>
    </row>
    <row r="169" spans="1:13" s="9" customFormat="1" ht="12.75" x14ac:dyDescent="0.2">
      <c r="A169" s="5">
        <v>44671</v>
      </c>
      <c r="B169" s="6" t="s">
        <v>17</v>
      </c>
      <c r="C169" s="7" t="s">
        <v>189</v>
      </c>
      <c r="D169" s="8" t="s">
        <v>184</v>
      </c>
      <c r="E169" s="87">
        <v>57.82</v>
      </c>
      <c r="F169" s="88">
        <v>20</v>
      </c>
      <c r="G169" s="89">
        <f t="shared" si="6"/>
        <v>1156.4000000000001</v>
      </c>
      <c r="H169" s="87">
        <v>57.82</v>
      </c>
      <c r="I169" s="90">
        <v>0</v>
      </c>
      <c r="J169" s="89">
        <f t="shared" si="7"/>
        <v>0</v>
      </c>
      <c r="K169" s="92"/>
      <c r="L169" s="93"/>
      <c r="M169" s="94">
        <f t="shared" si="8"/>
        <v>0</v>
      </c>
    </row>
    <row r="170" spans="1:13" s="9" customFormat="1" ht="13.5" thickBot="1" x14ac:dyDescent="0.25">
      <c r="A170" s="5">
        <v>44671</v>
      </c>
      <c r="B170" s="6" t="s">
        <v>32</v>
      </c>
      <c r="C170" s="7" t="s">
        <v>571</v>
      </c>
      <c r="D170" s="8" t="s">
        <v>572</v>
      </c>
      <c r="E170" s="87">
        <v>73.16</v>
      </c>
      <c r="F170" s="107">
        <v>0</v>
      </c>
      <c r="G170" s="89">
        <f t="shared" si="6"/>
        <v>0</v>
      </c>
      <c r="H170" s="87">
        <v>76.7</v>
      </c>
      <c r="I170" s="108">
        <v>5</v>
      </c>
      <c r="J170" s="89">
        <f t="shared" si="7"/>
        <v>383.5</v>
      </c>
      <c r="K170" s="92"/>
      <c r="L170" s="93"/>
      <c r="M170" s="94">
        <f t="shared" si="8"/>
        <v>0</v>
      </c>
    </row>
    <row r="171" spans="1:13" s="9" customFormat="1" ht="12.75" x14ac:dyDescent="0.2">
      <c r="A171" s="5">
        <v>44645</v>
      </c>
      <c r="B171" s="6" t="s">
        <v>35</v>
      </c>
      <c r="C171" s="7" t="s">
        <v>191</v>
      </c>
      <c r="D171" s="8" t="s">
        <v>186</v>
      </c>
      <c r="E171" s="95">
        <v>64.02</v>
      </c>
      <c r="F171" s="109">
        <v>5</v>
      </c>
      <c r="G171" s="89">
        <f t="shared" si="6"/>
        <v>320.09999999999997</v>
      </c>
      <c r="H171" s="95">
        <v>64.02</v>
      </c>
      <c r="I171" s="110">
        <v>5</v>
      </c>
      <c r="J171" s="89">
        <f t="shared" si="7"/>
        <v>320.09999999999997</v>
      </c>
      <c r="K171" s="92"/>
      <c r="L171" s="93"/>
      <c r="M171" s="94">
        <f t="shared" si="8"/>
        <v>0</v>
      </c>
    </row>
    <row r="172" spans="1:13" s="9" customFormat="1" ht="12.75" x14ac:dyDescent="0.2">
      <c r="A172" s="5">
        <v>44645</v>
      </c>
      <c r="B172" s="6" t="s">
        <v>35</v>
      </c>
      <c r="C172" s="7" t="s">
        <v>193</v>
      </c>
      <c r="D172" s="8" t="s">
        <v>188</v>
      </c>
      <c r="E172" s="87">
        <v>79.22</v>
      </c>
      <c r="F172" s="88">
        <v>6</v>
      </c>
      <c r="G172" s="89">
        <f t="shared" si="6"/>
        <v>475.32</v>
      </c>
      <c r="H172" s="87">
        <v>79.22</v>
      </c>
      <c r="I172" s="90">
        <v>5</v>
      </c>
      <c r="J172" s="89">
        <f t="shared" si="7"/>
        <v>396.1</v>
      </c>
      <c r="K172" s="92"/>
      <c r="L172" s="93"/>
      <c r="M172" s="94">
        <f t="shared" si="8"/>
        <v>0</v>
      </c>
    </row>
    <row r="173" spans="1:13" s="9" customFormat="1" ht="12.75" x14ac:dyDescent="0.2">
      <c r="A173" s="5">
        <v>44123</v>
      </c>
      <c r="B173" s="6" t="s">
        <v>32</v>
      </c>
      <c r="C173" s="7" t="s">
        <v>573</v>
      </c>
      <c r="D173" s="8" t="s">
        <v>574</v>
      </c>
      <c r="E173" s="95">
        <v>150.57</v>
      </c>
      <c r="F173" s="88">
        <v>0</v>
      </c>
      <c r="G173" s="89">
        <f t="shared" si="6"/>
        <v>0</v>
      </c>
      <c r="H173" s="95">
        <v>150.57</v>
      </c>
      <c r="I173" s="90">
        <v>0</v>
      </c>
      <c r="J173" s="89">
        <f t="shared" si="7"/>
        <v>0</v>
      </c>
      <c r="K173" s="92"/>
      <c r="L173" s="93"/>
      <c r="M173" s="94">
        <f t="shared" si="8"/>
        <v>0</v>
      </c>
    </row>
    <row r="174" spans="1:13" s="9" customFormat="1" ht="12.75" x14ac:dyDescent="0.2">
      <c r="A174" s="5">
        <v>43909</v>
      </c>
      <c r="B174" s="6" t="s">
        <v>10</v>
      </c>
      <c r="C174" s="7" t="s">
        <v>194</v>
      </c>
      <c r="D174" s="8" t="s">
        <v>190</v>
      </c>
      <c r="E174" s="87">
        <v>32.5</v>
      </c>
      <c r="F174" s="88">
        <v>0</v>
      </c>
      <c r="G174" s="89">
        <f t="shared" si="6"/>
        <v>0</v>
      </c>
      <c r="H174" s="87">
        <v>32.5</v>
      </c>
      <c r="I174" s="90">
        <v>0</v>
      </c>
      <c r="J174" s="89">
        <f t="shared" si="7"/>
        <v>0</v>
      </c>
      <c r="K174" s="92"/>
      <c r="L174" s="93"/>
      <c r="M174" s="94">
        <f t="shared" si="8"/>
        <v>0</v>
      </c>
    </row>
    <row r="175" spans="1:13" s="9" customFormat="1" ht="12.75" x14ac:dyDescent="0.2">
      <c r="A175" s="5">
        <v>44281</v>
      </c>
      <c r="B175" s="6" t="s">
        <v>16</v>
      </c>
      <c r="C175" s="7" t="s">
        <v>575</v>
      </c>
      <c r="D175" s="10" t="s">
        <v>576</v>
      </c>
      <c r="E175" s="95">
        <v>236</v>
      </c>
      <c r="F175" s="88">
        <v>0</v>
      </c>
      <c r="G175" s="89">
        <f t="shared" si="6"/>
        <v>0</v>
      </c>
      <c r="H175" s="95">
        <v>236</v>
      </c>
      <c r="I175" s="90">
        <v>0</v>
      </c>
      <c r="J175" s="89">
        <f t="shared" si="7"/>
        <v>0</v>
      </c>
      <c r="K175" s="92"/>
      <c r="L175" s="93"/>
      <c r="M175" s="94">
        <f t="shared" si="8"/>
        <v>0</v>
      </c>
    </row>
    <row r="176" spans="1:13" s="9" customFormat="1" ht="12.75" x14ac:dyDescent="0.2">
      <c r="A176" s="5">
        <v>44544</v>
      </c>
      <c r="B176" s="6" t="s">
        <v>35</v>
      </c>
      <c r="C176" s="7" t="s">
        <v>196</v>
      </c>
      <c r="D176" s="8" t="s">
        <v>192</v>
      </c>
      <c r="E176" s="95">
        <v>9.6199999999999992</v>
      </c>
      <c r="F176" s="88">
        <v>8</v>
      </c>
      <c r="G176" s="89">
        <f t="shared" si="6"/>
        <v>76.959999999999994</v>
      </c>
      <c r="H176" s="95">
        <v>9.6199999999999992</v>
      </c>
      <c r="I176" s="90">
        <v>8</v>
      </c>
      <c r="J176" s="89">
        <f t="shared" si="7"/>
        <v>76.959999999999994</v>
      </c>
      <c r="K176" s="92"/>
      <c r="L176" s="93"/>
      <c r="M176" s="94">
        <f t="shared" si="8"/>
        <v>0</v>
      </c>
    </row>
    <row r="177" spans="1:13" s="9" customFormat="1" ht="12.75" x14ac:dyDescent="0.2">
      <c r="A177" s="5">
        <v>44364</v>
      </c>
      <c r="B177" s="6" t="s">
        <v>16</v>
      </c>
      <c r="C177" s="7" t="s">
        <v>577</v>
      </c>
      <c r="D177" s="8" t="s">
        <v>578</v>
      </c>
      <c r="E177" s="96">
        <v>442.5</v>
      </c>
      <c r="F177" s="88">
        <v>0</v>
      </c>
      <c r="G177" s="89">
        <f t="shared" si="6"/>
        <v>0</v>
      </c>
      <c r="H177" s="96">
        <v>442.5</v>
      </c>
      <c r="I177" s="90">
        <v>0</v>
      </c>
      <c r="J177" s="89">
        <f t="shared" si="7"/>
        <v>0</v>
      </c>
      <c r="K177" s="92"/>
      <c r="L177" s="93"/>
      <c r="M177" s="94">
        <f t="shared" si="8"/>
        <v>0</v>
      </c>
    </row>
    <row r="178" spans="1:13" s="9" customFormat="1" ht="12.75" x14ac:dyDescent="0.2">
      <c r="A178" s="5">
        <v>44645</v>
      </c>
      <c r="B178" s="6" t="s">
        <v>35</v>
      </c>
      <c r="C178" s="7" t="s">
        <v>198</v>
      </c>
      <c r="D178" s="8" t="s">
        <v>818</v>
      </c>
      <c r="E178" s="95">
        <v>19.39</v>
      </c>
      <c r="F178" s="88">
        <v>10</v>
      </c>
      <c r="G178" s="89">
        <f t="shared" si="6"/>
        <v>193.9</v>
      </c>
      <c r="H178" s="95">
        <v>19.39</v>
      </c>
      <c r="I178" s="90">
        <v>10</v>
      </c>
      <c r="J178" s="89">
        <f t="shared" si="7"/>
        <v>193.9</v>
      </c>
      <c r="K178" s="92"/>
      <c r="L178" s="93"/>
      <c r="M178" s="94">
        <f t="shared" si="8"/>
        <v>0</v>
      </c>
    </row>
    <row r="179" spans="1:13" s="9" customFormat="1" ht="12.75" x14ac:dyDescent="0.2">
      <c r="A179" s="5">
        <v>44545</v>
      </c>
      <c r="B179" s="6" t="s">
        <v>32</v>
      </c>
      <c r="C179" s="7" t="s">
        <v>200</v>
      </c>
      <c r="D179" s="10" t="s">
        <v>298</v>
      </c>
      <c r="E179" s="95">
        <v>1001</v>
      </c>
      <c r="F179" s="88">
        <v>2</v>
      </c>
      <c r="G179" s="89">
        <f t="shared" si="6"/>
        <v>2002</v>
      </c>
      <c r="H179" s="95">
        <v>1001</v>
      </c>
      <c r="I179" s="90">
        <v>2</v>
      </c>
      <c r="J179" s="89">
        <f t="shared" si="7"/>
        <v>2002</v>
      </c>
      <c r="K179" s="92"/>
      <c r="L179" s="93"/>
      <c r="M179" s="94">
        <f t="shared" si="8"/>
        <v>0</v>
      </c>
    </row>
    <row r="180" spans="1:13" s="9" customFormat="1" ht="12.75" x14ac:dyDescent="0.2">
      <c r="A180" s="5">
        <v>44645</v>
      </c>
      <c r="B180" s="6" t="s">
        <v>35</v>
      </c>
      <c r="C180" s="7" t="s">
        <v>202</v>
      </c>
      <c r="D180" s="8" t="s">
        <v>195</v>
      </c>
      <c r="E180" s="95">
        <v>26</v>
      </c>
      <c r="F180" s="88">
        <v>0</v>
      </c>
      <c r="G180" s="89">
        <f t="shared" si="6"/>
        <v>0</v>
      </c>
      <c r="H180" s="95">
        <v>26</v>
      </c>
      <c r="I180" s="90">
        <v>0</v>
      </c>
      <c r="J180" s="89">
        <f t="shared" si="7"/>
        <v>0</v>
      </c>
      <c r="K180" s="92"/>
      <c r="L180" s="93"/>
      <c r="M180" s="94">
        <f t="shared" si="8"/>
        <v>0</v>
      </c>
    </row>
    <row r="181" spans="1:13" s="9" customFormat="1" ht="12.75" x14ac:dyDescent="0.2">
      <c r="A181" s="5">
        <v>43746</v>
      </c>
      <c r="B181" s="6" t="s">
        <v>470</v>
      </c>
      <c r="C181" s="7" t="s">
        <v>579</v>
      </c>
      <c r="D181" s="8" t="s">
        <v>580</v>
      </c>
      <c r="E181" s="96">
        <v>767</v>
      </c>
      <c r="F181" s="88">
        <v>0</v>
      </c>
      <c r="G181" s="89">
        <f t="shared" si="6"/>
        <v>0</v>
      </c>
      <c r="H181" s="96">
        <v>767</v>
      </c>
      <c r="I181" s="90">
        <v>0</v>
      </c>
      <c r="J181" s="89">
        <f t="shared" si="7"/>
        <v>0</v>
      </c>
      <c r="K181" s="92"/>
      <c r="L181" s="93"/>
      <c r="M181" s="94">
        <f t="shared" si="8"/>
        <v>0</v>
      </c>
    </row>
    <row r="182" spans="1:13" s="9" customFormat="1" ht="12.75" x14ac:dyDescent="0.2">
      <c r="A182" s="5">
        <v>43591</v>
      </c>
      <c r="B182" s="6" t="s">
        <v>35</v>
      </c>
      <c r="C182" s="7" t="s">
        <v>205</v>
      </c>
      <c r="D182" s="8" t="s">
        <v>197</v>
      </c>
      <c r="E182" s="95">
        <v>31.2</v>
      </c>
      <c r="F182" s="88">
        <v>18</v>
      </c>
      <c r="G182" s="89">
        <f t="shared" si="6"/>
        <v>561.6</v>
      </c>
      <c r="H182" s="95">
        <v>31.2</v>
      </c>
      <c r="I182" s="90">
        <v>18</v>
      </c>
      <c r="J182" s="89">
        <f t="shared" si="7"/>
        <v>561.6</v>
      </c>
      <c r="K182" s="92"/>
      <c r="L182" s="93"/>
      <c r="M182" s="94">
        <f t="shared" si="8"/>
        <v>0</v>
      </c>
    </row>
    <row r="183" spans="1:13" s="9" customFormat="1" ht="12.75" x14ac:dyDescent="0.2">
      <c r="A183" s="5">
        <v>43622</v>
      </c>
      <c r="B183" s="6" t="s">
        <v>131</v>
      </c>
      <c r="C183" s="7" t="s">
        <v>206</v>
      </c>
      <c r="D183" s="8" t="s">
        <v>199</v>
      </c>
      <c r="E183" s="87">
        <v>348.1</v>
      </c>
      <c r="F183" s="88">
        <v>1</v>
      </c>
      <c r="G183" s="89">
        <f t="shared" si="6"/>
        <v>348.1</v>
      </c>
      <c r="H183" s="87">
        <v>348.1</v>
      </c>
      <c r="I183" s="90">
        <v>1</v>
      </c>
      <c r="J183" s="89">
        <f t="shared" si="7"/>
        <v>348.1</v>
      </c>
      <c r="K183" s="92"/>
      <c r="L183" s="93"/>
      <c r="M183" s="94">
        <f t="shared" si="8"/>
        <v>0</v>
      </c>
    </row>
    <row r="184" spans="1:13" s="9" customFormat="1" ht="12.75" x14ac:dyDescent="0.2">
      <c r="A184" s="5">
        <v>43909</v>
      </c>
      <c r="B184" s="6" t="s">
        <v>10</v>
      </c>
      <c r="C184" s="7" t="s">
        <v>207</v>
      </c>
      <c r="D184" s="8" t="s">
        <v>201</v>
      </c>
      <c r="E184" s="87">
        <v>34.9</v>
      </c>
      <c r="F184" s="88">
        <v>77</v>
      </c>
      <c r="G184" s="89">
        <f t="shared" si="6"/>
        <v>2687.2999999999997</v>
      </c>
      <c r="H184" s="87">
        <v>34.9</v>
      </c>
      <c r="I184" s="90">
        <v>49</v>
      </c>
      <c r="J184" s="89">
        <f t="shared" si="7"/>
        <v>1710.1</v>
      </c>
      <c r="K184" s="92"/>
      <c r="L184" s="93"/>
      <c r="M184" s="94">
        <f t="shared" si="8"/>
        <v>0</v>
      </c>
    </row>
    <row r="185" spans="1:13" s="9" customFormat="1" ht="12.75" x14ac:dyDescent="0.2">
      <c r="A185" s="5">
        <v>44657</v>
      </c>
      <c r="B185" s="6" t="s">
        <v>387</v>
      </c>
      <c r="C185" s="7" t="s">
        <v>208</v>
      </c>
      <c r="D185" s="8" t="s">
        <v>203</v>
      </c>
      <c r="E185" s="95">
        <v>44.23</v>
      </c>
      <c r="F185" s="88">
        <v>744</v>
      </c>
      <c r="G185" s="89">
        <f t="shared" si="6"/>
        <v>32907.119999999995</v>
      </c>
      <c r="H185" s="95">
        <v>44.23</v>
      </c>
      <c r="I185" s="90">
        <v>624</v>
      </c>
      <c r="J185" s="89">
        <f t="shared" si="7"/>
        <v>27599.519999999997</v>
      </c>
      <c r="K185" s="92"/>
      <c r="L185" s="93"/>
      <c r="M185" s="94">
        <f t="shared" si="8"/>
        <v>0</v>
      </c>
    </row>
    <row r="186" spans="1:13" s="9" customFormat="1" ht="12.75" x14ac:dyDescent="0.2">
      <c r="A186" s="101">
        <v>44364</v>
      </c>
      <c r="B186" s="6" t="s">
        <v>387</v>
      </c>
      <c r="C186" s="7" t="s">
        <v>581</v>
      </c>
      <c r="D186" s="8" t="s">
        <v>204</v>
      </c>
      <c r="E186" s="95">
        <v>44</v>
      </c>
      <c r="F186" s="88">
        <v>0</v>
      </c>
      <c r="G186" s="89">
        <f t="shared" si="6"/>
        <v>0</v>
      </c>
      <c r="H186" s="95">
        <v>44</v>
      </c>
      <c r="I186" s="90">
        <v>0</v>
      </c>
      <c r="J186" s="89">
        <f t="shared" si="7"/>
        <v>0</v>
      </c>
      <c r="K186" s="92"/>
      <c r="L186" s="93"/>
      <c r="M186" s="94">
        <f t="shared" si="8"/>
        <v>0</v>
      </c>
    </row>
    <row r="187" spans="1:13" s="9" customFormat="1" ht="12.75" x14ac:dyDescent="0.2">
      <c r="A187" s="5">
        <v>44671</v>
      </c>
      <c r="B187" s="6" t="s">
        <v>32</v>
      </c>
      <c r="C187" s="7" t="s">
        <v>582</v>
      </c>
      <c r="D187" s="8" t="s">
        <v>583</v>
      </c>
      <c r="E187" s="87">
        <v>501.5</v>
      </c>
      <c r="F187" s="88">
        <v>0</v>
      </c>
      <c r="G187" s="89">
        <f t="shared" si="6"/>
        <v>0</v>
      </c>
      <c r="H187" s="87">
        <v>501.5</v>
      </c>
      <c r="I187" s="90">
        <v>0</v>
      </c>
      <c r="J187" s="89">
        <f t="shared" si="7"/>
        <v>0</v>
      </c>
      <c r="K187" s="92"/>
      <c r="L187" s="93"/>
      <c r="M187" s="94">
        <f t="shared" si="8"/>
        <v>0</v>
      </c>
    </row>
    <row r="188" spans="1:13" s="9" customFormat="1" ht="12.75" x14ac:dyDescent="0.2">
      <c r="A188" s="101">
        <v>43563</v>
      </c>
      <c r="B188" s="6" t="s">
        <v>124</v>
      </c>
      <c r="C188" s="7" t="s">
        <v>584</v>
      </c>
      <c r="D188" s="8" t="s">
        <v>585</v>
      </c>
      <c r="E188" s="87">
        <v>5310</v>
      </c>
      <c r="F188" s="88">
        <v>0</v>
      </c>
      <c r="G188" s="89">
        <f t="shared" si="6"/>
        <v>0</v>
      </c>
      <c r="H188" s="87">
        <v>5310</v>
      </c>
      <c r="I188" s="90">
        <v>0</v>
      </c>
      <c r="J188" s="89">
        <f t="shared" si="7"/>
        <v>0</v>
      </c>
      <c r="K188" s="92"/>
      <c r="L188" s="93"/>
      <c r="M188" s="94">
        <f t="shared" si="8"/>
        <v>0</v>
      </c>
    </row>
    <row r="189" spans="1:13" s="9" customFormat="1" ht="12.75" x14ac:dyDescent="0.2">
      <c r="A189" s="5">
        <v>44543</v>
      </c>
      <c r="B189" s="6" t="s">
        <v>13</v>
      </c>
      <c r="C189" s="7" t="s">
        <v>210</v>
      </c>
      <c r="D189" s="8" t="s">
        <v>421</v>
      </c>
      <c r="E189" s="87">
        <v>230.1</v>
      </c>
      <c r="F189" s="88">
        <v>3</v>
      </c>
      <c r="G189" s="89">
        <f t="shared" si="6"/>
        <v>690.3</v>
      </c>
      <c r="H189" s="87">
        <v>230.1</v>
      </c>
      <c r="I189" s="90">
        <v>3</v>
      </c>
      <c r="J189" s="89">
        <f t="shared" si="7"/>
        <v>690.3</v>
      </c>
      <c r="K189" s="92"/>
      <c r="L189" s="93"/>
      <c r="M189" s="94">
        <f t="shared" si="8"/>
        <v>0</v>
      </c>
    </row>
    <row r="190" spans="1:13" s="9" customFormat="1" ht="12.75" x14ac:dyDescent="0.2">
      <c r="A190" s="5">
        <v>43909</v>
      </c>
      <c r="B190" s="6" t="s">
        <v>10</v>
      </c>
      <c r="C190" s="7" t="s">
        <v>211</v>
      </c>
      <c r="D190" s="8" t="s">
        <v>209</v>
      </c>
      <c r="E190" s="87">
        <v>13</v>
      </c>
      <c r="F190" s="88">
        <v>0</v>
      </c>
      <c r="G190" s="89">
        <f t="shared" si="6"/>
        <v>0</v>
      </c>
      <c r="H190" s="87">
        <v>13</v>
      </c>
      <c r="I190" s="90">
        <v>0</v>
      </c>
      <c r="J190" s="89">
        <f t="shared" si="7"/>
        <v>0</v>
      </c>
      <c r="K190" s="92"/>
      <c r="L190" s="93"/>
      <c r="M190" s="94">
        <f t="shared" si="8"/>
        <v>0</v>
      </c>
    </row>
    <row r="191" spans="1:13" s="9" customFormat="1" ht="12.75" x14ac:dyDescent="0.2">
      <c r="A191" s="5">
        <v>43746</v>
      </c>
      <c r="B191" s="6" t="s">
        <v>35</v>
      </c>
      <c r="C191" s="7" t="s">
        <v>586</v>
      </c>
      <c r="D191" s="8" t="s">
        <v>587</v>
      </c>
      <c r="E191" s="96">
        <v>737.5</v>
      </c>
      <c r="F191" s="88">
        <v>0</v>
      </c>
      <c r="G191" s="89">
        <f t="shared" si="6"/>
        <v>0</v>
      </c>
      <c r="H191" s="96">
        <v>737.5</v>
      </c>
      <c r="I191" s="90">
        <v>0</v>
      </c>
      <c r="J191" s="89">
        <f t="shared" si="7"/>
        <v>0</v>
      </c>
      <c r="K191" s="92"/>
      <c r="L191" s="93"/>
      <c r="M191" s="94">
        <f t="shared" si="8"/>
        <v>0</v>
      </c>
    </row>
    <row r="192" spans="1:13" s="9" customFormat="1" ht="12.75" x14ac:dyDescent="0.2">
      <c r="A192" s="5">
        <v>43909</v>
      </c>
      <c r="B192" s="6" t="s">
        <v>10</v>
      </c>
      <c r="C192" s="7" t="s">
        <v>588</v>
      </c>
      <c r="D192" s="8" t="s">
        <v>589</v>
      </c>
      <c r="E192" s="87">
        <v>9.9233333333333338</v>
      </c>
      <c r="F192" s="88">
        <v>0</v>
      </c>
      <c r="G192" s="89">
        <f t="shared" si="6"/>
        <v>0</v>
      </c>
      <c r="H192" s="87">
        <v>9.9233333333333338</v>
      </c>
      <c r="I192" s="90">
        <v>0</v>
      </c>
      <c r="J192" s="89">
        <f t="shared" si="7"/>
        <v>0</v>
      </c>
      <c r="K192" s="92"/>
      <c r="L192" s="93"/>
      <c r="M192" s="94">
        <f t="shared" si="8"/>
        <v>0</v>
      </c>
    </row>
    <row r="193" spans="1:13" s="9" customFormat="1" ht="12.75" x14ac:dyDescent="0.2">
      <c r="A193" s="5">
        <v>43909</v>
      </c>
      <c r="B193" s="6" t="s">
        <v>10</v>
      </c>
      <c r="C193" s="7" t="s">
        <v>590</v>
      </c>
      <c r="D193" s="8" t="s">
        <v>591</v>
      </c>
      <c r="E193" s="87">
        <v>13.887333333333334</v>
      </c>
      <c r="F193" s="88">
        <v>0</v>
      </c>
      <c r="G193" s="89">
        <f t="shared" si="6"/>
        <v>0</v>
      </c>
      <c r="H193" s="87">
        <v>13.887333333333334</v>
      </c>
      <c r="I193" s="90">
        <v>0</v>
      </c>
      <c r="J193" s="89">
        <f t="shared" si="7"/>
        <v>0</v>
      </c>
      <c r="K193" s="92"/>
      <c r="L193" s="93"/>
      <c r="M193" s="94">
        <f t="shared" si="8"/>
        <v>0</v>
      </c>
    </row>
    <row r="194" spans="1:13" s="9" customFormat="1" ht="12.75" x14ac:dyDescent="0.2">
      <c r="A194" s="101">
        <v>43746</v>
      </c>
      <c r="B194" s="6" t="s">
        <v>131</v>
      </c>
      <c r="C194" s="7" t="s">
        <v>592</v>
      </c>
      <c r="D194" s="8" t="s">
        <v>593</v>
      </c>
      <c r="E194" s="96">
        <v>1.18</v>
      </c>
      <c r="F194" s="88">
        <v>0</v>
      </c>
      <c r="G194" s="89">
        <f t="shared" si="6"/>
        <v>0</v>
      </c>
      <c r="H194" s="96">
        <v>1.18</v>
      </c>
      <c r="I194" s="90">
        <v>0</v>
      </c>
      <c r="J194" s="89">
        <f t="shared" si="7"/>
        <v>0</v>
      </c>
      <c r="K194" s="92"/>
      <c r="L194" s="93"/>
      <c r="M194" s="94">
        <f t="shared" si="8"/>
        <v>0</v>
      </c>
    </row>
    <row r="195" spans="1:13" s="9" customFormat="1" ht="12.75" x14ac:dyDescent="0.2">
      <c r="A195" s="101">
        <v>43746</v>
      </c>
      <c r="B195" s="6" t="s">
        <v>131</v>
      </c>
      <c r="C195" s="7" t="s">
        <v>594</v>
      </c>
      <c r="D195" s="8" t="s">
        <v>595</v>
      </c>
      <c r="E195" s="96">
        <v>2.66</v>
      </c>
      <c r="F195" s="88">
        <v>0</v>
      </c>
      <c r="G195" s="89">
        <f t="shared" si="6"/>
        <v>0</v>
      </c>
      <c r="H195" s="96">
        <v>2.66</v>
      </c>
      <c r="I195" s="90">
        <v>0</v>
      </c>
      <c r="J195" s="89">
        <f t="shared" si="7"/>
        <v>0</v>
      </c>
      <c r="K195" s="92"/>
      <c r="L195" s="93"/>
      <c r="M195" s="94">
        <f t="shared" si="8"/>
        <v>0</v>
      </c>
    </row>
    <row r="196" spans="1:13" s="9" customFormat="1" ht="12.75" x14ac:dyDescent="0.2">
      <c r="A196" s="101">
        <v>43746</v>
      </c>
      <c r="B196" s="6" t="s">
        <v>131</v>
      </c>
      <c r="C196" s="7" t="s">
        <v>596</v>
      </c>
      <c r="D196" s="8" t="s">
        <v>597</v>
      </c>
      <c r="E196" s="96">
        <v>1</v>
      </c>
      <c r="F196" s="88">
        <v>0</v>
      </c>
      <c r="G196" s="89">
        <f t="shared" si="6"/>
        <v>0</v>
      </c>
      <c r="H196" s="96">
        <v>1</v>
      </c>
      <c r="I196" s="90">
        <v>0</v>
      </c>
      <c r="J196" s="89">
        <f t="shared" si="7"/>
        <v>0</v>
      </c>
      <c r="K196" s="92"/>
      <c r="L196" s="93"/>
      <c r="M196" s="94">
        <f t="shared" si="8"/>
        <v>0</v>
      </c>
    </row>
    <row r="197" spans="1:13" s="9" customFormat="1" ht="12.75" x14ac:dyDescent="0.2">
      <c r="A197" s="5">
        <v>44645</v>
      </c>
      <c r="B197" s="6" t="s">
        <v>32</v>
      </c>
      <c r="C197" s="7" t="s">
        <v>598</v>
      </c>
      <c r="D197" s="8" t="s">
        <v>599</v>
      </c>
      <c r="E197" s="87">
        <v>122.92</v>
      </c>
      <c r="F197" s="88">
        <v>0</v>
      </c>
      <c r="G197" s="89">
        <f t="shared" si="6"/>
        <v>0</v>
      </c>
      <c r="H197" s="87">
        <v>122.92</v>
      </c>
      <c r="I197" s="90">
        <v>0</v>
      </c>
      <c r="J197" s="89">
        <f t="shared" si="7"/>
        <v>0</v>
      </c>
      <c r="K197" s="92"/>
      <c r="L197" s="93"/>
      <c r="M197" s="94">
        <f t="shared" si="8"/>
        <v>0</v>
      </c>
    </row>
    <row r="198" spans="1:13" s="9" customFormat="1" ht="12.75" x14ac:dyDescent="0.2">
      <c r="A198" s="5">
        <v>44544</v>
      </c>
      <c r="B198" s="6" t="s">
        <v>32</v>
      </c>
      <c r="C198" s="7" t="s">
        <v>600</v>
      </c>
      <c r="D198" s="8" t="s">
        <v>601</v>
      </c>
      <c r="E198" s="87">
        <v>335.12</v>
      </c>
      <c r="F198" s="88">
        <v>0</v>
      </c>
      <c r="G198" s="89">
        <f t="shared" si="6"/>
        <v>0</v>
      </c>
      <c r="H198" s="87">
        <v>335.12</v>
      </c>
      <c r="I198" s="90">
        <v>0</v>
      </c>
      <c r="J198" s="89">
        <f t="shared" si="7"/>
        <v>0</v>
      </c>
      <c r="K198" s="92"/>
      <c r="L198" s="93"/>
      <c r="M198" s="94">
        <f t="shared" si="8"/>
        <v>0</v>
      </c>
    </row>
    <row r="199" spans="1:13" s="9" customFormat="1" ht="12.75" x14ac:dyDescent="0.2">
      <c r="A199" s="101">
        <v>44487</v>
      </c>
      <c r="B199" s="11" t="s">
        <v>17</v>
      </c>
      <c r="C199" s="7" t="s">
        <v>216</v>
      </c>
      <c r="D199" s="12" t="s">
        <v>212</v>
      </c>
      <c r="E199" s="95">
        <v>233.64</v>
      </c>
      <c r="F199" s="88">
        <v>0</v>
      </c>
      <c r="G199" s="89">
        <f t="shared" si="6"/>
        <v>0</v>
      </c>
      <c r="H199" s="95">
        <v>233.64</v>
      </c>
      <c r="I199" s="90">
        <v>0</v>
      </c>
      <c r="J199" s="89">
        <f t="shared" si="7"/>
        <v>0</v>
      </c>
      <c r="K199" s="92"/>
      <c r="L199" s="93"/>
      <c r="M199" s="94">
        <f t="shared" si="8"/>
        <v>0</v>
      </c>
    </row>
    <row r="200" spans="1:13" s="9" customFormat="1" ht="12.75" x14ac:dyDescent="0.2">
      <c r="A200" s="5">
        <v>44671</v>
      </c>
      <c r="B200" s="6" t="s">
        <v>17</v>
      </c>
      <c r="C200" s="7" t="s">
        <v>602</v>
      </c>
      <c r="D200" s="13" t="s">
        <v>213</v>
      </c>
      <c r="E200" s="87">
        <v>613.6</v>
      </c>
      <c r="F200" s="88">
        <v>15</v>
      </c>
      <c r="G200" s="89">
        <f t="shared" si="6"/>
        <v>9204</v>
      </c>
      <c r="H200" s="87">
        <v>613.6</v>
      </c>
      <c r="I200" s="90">
        <v>15</v>
      </c>
      <c r="J200" s="89">
        <f t="shared" si="7"/>
        <v>9204</v>
      </c>
      <c r="K200" s="92"/>
      <c r="L200" s="93"/>
      <c r="M200" s="94">
        <f t="shared" si="8"/>
        <v>0</v>
      </c>
    </row>
    <row r="201" spans="1:13" s="9" customFormat="1" ht="12.75" x14ac:dyDescent="0.2">
      <c r="A201" s="101">
        <v>44487</v>
      </c>
      <c r="B201" s="6" t="s">
        <v>17</v>
      </c>
      <c r="C201" s="7" t="s">
        <v>217</v>
      </c>
      <c r="D201" s="8" t="s">
        <v>214</v>
      </c>
      <c r="E201" s="87">
        <v>35.4</v>
      </c>
      <c r="F201" s="88">
        <v>14</v>
      </c>
      <c r="G201" s="89">
        <f t="shared" si="6"/>
        <v>495.59999999999997</v>
      </c>
      <c r="H201" s="87">
        <v>35.4</v>
      </c>
      <c r="I201" s="90">
        <v>14</v>
      </c>
      <c r="J201" s="89">
        <f t="shared" si="7"/>
        <v>495.59999999999997</v>
      </c>
      <c r="K201" s="92"/>
      <c r="L201" s="93"/>
      <c r="M201" s="94">
        <f t="shared" si="8"/>
        <v>0</v>
      </c>
    </row>
    <row r="202" spans="1:13" s="9" customFormat="1" ht="12.75" x14ac:dyDescent="0.2">
      <c r="A202" s="5">
        <v>43895</v>
      </c>
      <c r="B202" s="6" t="s">
        <v>32</v>
      </c>
      <c r="C202" s="7" t="s">
        <v>603</v>
      </c>
      <c r="D202" s="8" t="s">
        <v>604</v>
      </c>
      <c r="E202" s="87">
        <v>1174.0999999999999</v>
      </c>
      <c r="F202" s="88">
        <v>0</v>
      </c>
      <c r="G202" s="89">
        <f t="shared" si="6"/>
        <v>0</v>
      </c>
      <c r="H202" s="87">
        <v>1174.0999999999999</v>
      </c>
      <c r="I202" s="90">
        <v>0</v>
      </c>
      <c r="J202" s="89">
        <f t="shared" si="7"/>
        <v>0</v>
      </c>
      <c r="K202" s="92"/>
      <c r="L202" s="93"/>
      <c r="M202" s="94">
        <f t="shared" si="8"/>
        <v>0</v>
      </c>
    </row>
    <row r="203" spans="1:13" s="9" customFormat="1" ht="12.75" x14ac:dyDescent="0.2">
      <c r="A203" s="5">
        <v>44503</v>
      </c>
      <c r="B203" s="6" t="s">
        <v>10</v>
      </c>
      <c r="C203" s="7" t="s">
        <v>220</v>
      </c>
      <c r="D203" s="8" t="s">
        <v>215</v>
      </c>
      <c r="E203" s="87">
        <v>538.29999999999995</v>
      </c>
      <c r="F203" s="88">
        <v>1</v>
      </c>
      <c r="G203" s="89">
        <f t="shared" si="6"/>
        <v>538.29999999999995</v>
      </c>
      <c r="H203" s="87">
        <v>538.29999999999995</v>
      </c>
      <c r="I203" s="90">
        <v>1</v>
      </c>
      <c r="J203" s="89">
        <f t="shared" si="7"/>
        <v>538.29999999999995</v>
      </c>
      <c r="K203" s="92"/>
      <c r="L203" s="93"/>
      <c r="M203" s="94">
        <f t="shared" si="8"/>
        <v>0</v>
      </c>
    </row>
    <row r="204" spans="1:13" s="9" customFormat="1" ht="12.75" x14ac:dyDescent="0.2">
      <c r="A204" s="5">
        <v>44645</v>
      </c>
      <c r="B204" s="6" t="s">
        <v>35</v>
      </c>
      <c r="C204" s="7" t="s">
        <v>222</v>
      </c>
      <c r="D204" s="8" t="s">
        <v>332</v>
      </c>
      <c r="E204" s="87">
        <v>39.53</v>
      </c>
      <c r="F204" s="88">
        <v>11</v>
      </c>
      <c r="G204" s="89">
        <f t="shared" si="6"/>
        <v>434.83000000000004</v>
      </c>
      <c r="H204" s="87">
        <v>39.53</v>
      </c>
      <c r="I204" s="90">
        <v>10</v>
      </c>
      <c r="J204" s="89">
        <f t="shared" si="7"/>
        <v>395.3</v>
      </c>
      <c r="K204" s="92"/>
      <c r="L204" s="93"/>
      <c r="M204" s="94">
        <f t="shared" si="8"/>
        <v>0</v>
      </c>
    </row>
    <row r="205" spans="1:13" s="9" customFormat="1" ht="12.75" x14ac:dyDescent="0.2">
      <c r="A205" s="101">
        <v>43746</v>
      </c>
      <c r="B205" s="6" t="s">
        <v>131</v>
      </c>
      <c r="C205" s="7" t="s">
        <v>605</v>
      </c>
      <c r="D205" s="8" t="s">
        <v>606</v>
      </c>
      <c r="E205" s="96">
        <v>649</v>
      </c>
      <c r="F205" s="88">
        <v>0</v>
      </c>
      <c r="G205" s="89">
        <f t="shared" ref="G205:G268" si="9">E205*F205</f>
        <v>0</v>
      </c>
      <c r="H205" s="96">
        <v>649</v>
      </c>
      <c r="I205" s="90">
        <v>0</v>
      </c>
      <c r="J205" s="89">
        <f t="shared" si="7"/>
        <v>0</v>
      </c>
      <c r="K205" s="92"/>
      <c r="L205" s="93"/>
      <c r="M205" s="94">
        <f t="shared" si="8"/>
        <v>0</v>
      </c>
    </row>
    <row r="206" spans="1:13" s="9" customFormat="1" ht="12.75" x14ac:dyDescent="0.2">
      <c r="A206" s="5">
        <v>44659</v>
      </c>
      <c r="B206" s="6" t="s">
        <v>35</v>
      </c>
      <c r="C206" s="7" t="s">
        <v>224</v>
      </c>
      <c r="D206" s="8" t="s">
        <v>218</v>
      </c>
      <c r="E206" s="87">
        <v>530.39</v>
      </c>
      <c r="F206" s="88">
        <v>5</v>
      </c>
      <c r="G206" s="89">
        <f t="shared" si="9"/>
        <v>2651.95</v>
      </c>
      <c r="H206" s="87">
        <v>530.39</v>
      </c>
      <c r="I206" s="90">
        <v>5</v>
      </c>
      <c r="J206" s="89">
        <f t="shared" ref="J206:J269" si="10">H206*I206</f>
        <v>2651.95</v>
      </c>
      <c r="K206" s="92"/>
      <c r="L206" s="93"/>
      <c r="M206" s="94">
        <f t="shared" ref="M206:M269" si="11">+K206*L206</f>
        <v>0</v>
      </c>
    </row>
    <row r="207" spans="1:13" s="9" customFormat="1" ht="12.75" x14ac:dyDescent="0.2">
      <c r="A207" s="5">
        <v>44659</v>
      </c>
      <c r="B207" s="6" t="s">
        <v>35</v>
      </c>
      <c r="C207" s="7" t="s">
        <v>607</v>
      </c>
      <c r="D207" s="8" t="s">
        <v>219</v>
      </c>
      <c r="E207" s="87">
        <v>365.8</v>
      </c>
      <c r="F207" s="88">
        <v>2</v>
      </c>
      <c r="G207" s="89">
        <f t="shared" si="9"/>
        <v>731.6</v>
      </c>
      <c r="H207" s="87">
        <v>365.8</v>
      </c>
      <c r="I207" s="90">
        <v>2</v>
      </c>
      <c r="J207" s="89">
        <f t="shared" si="10"/>
        <v>731.6</v>
      </c>
      <c r="K207" s="92"/>
      <c r="L207" s="93"/>
      <c r="M207" s="94">
        <f t="shared" si="11"/>
        <v>0</v>
      </c>
    </row>
    <row r="208" spans="1:13" s="9" customFormat="1" ht="12.75" x14ac:dyDescent="0.2">
      <c r="A208" s="5">
        <v>44659</v>
      </c>
      <c r="B208" s="6" t="s">
        <v>35</v>
      </c>
      <c r="C208" s="7" t="s">
        <v>608</v>
      </c>
      <c r="D208" s="8" t="s">
        <v>221</v>
      </c>
      <c r="E208" s="87">
        <v>365.8</v>
      </c>
      <c r="F208" s="88">
        <v>2</v>
      </c>
      <c r="G208" s="89">
        <f t="shared" si="9"/>
        <v>731.6</v>
      </c>
      <c r="H208" s="87">
        <v>365.8</v>
      </c>
      <c r="I208" s="90">
        <v>2</v>
      </c>
      <c r="J208" s="89">
        <f t="shared" si="10"/>
        <v>731.6</v>
      </c>
      <c r="K208" s="92"/>
      <c r="L208" s="93"/>
      <c r="M208" s="94">
        <f t="shared" si="11"/>
        <v>0</v>
      </c>
    </row>
    <row r="209" spans="1:13" s="9" customFormat="1" ht="12.75" x14ac:dyDescent="0.2">
      <c r="A209" s="5">
        <v>44659</v>
      </c>
      <c r="B209" s="6" t="s">
        <v>35</v>
      </c>
      <c r="C209" s="7" t="s">
        <v>228</v>
      </c>
      <c r="D209" s="8" t="s">
        <v>223</v>
      </c>
      <c r="E209" s="87">
        <v>475.53</v>
      </c>
      <c r="F209" s="88">
        <v>2</v>
      </c>
      <c r="G209" s="89">
        <f t="shared" si="9"/>
        <v>951.06</v>
      </c>
      <c r="H209" s="87">
        <v>475.53</v>
      </c>
      <c r="I209" s="90">
        <v>2</v>
      </c>
      <c r="J209" s="89">
        <f t="shared" si="10"/>
        <v>951.06</v>
      </c>
      <c r="K209" s="92"/>
      <c r="L209" s="93"/>
      <c r="M209" s="94">
        <f t="shared" si="11"/>
        <v>0</v>
      </c>
    </row>
    <row r="210" spans="1:13" s="9" customFormat="1" ht="12.75" x14ac:dyDescent="0.2">
      <c r="A210" s="5">
        <v>43895</v>
      </c>
      <c r="B210" s="6" t="s">
        <v>35</v>
      </c>
      <c r="C210" s="7" t="s">
        <v>609</v>
      </c>
      <c r="D210" s="8" t="s">
        <v>610</v>
      </c>
      <c r="E210" s="87">
        <v>495</v>
      </c>
      <c r="F210" s="88">
        <v>0</v>
      </c>
      <c r="G210" s="89">
        <f t="shared" si="9"/>
        <v>0</v>
      </c>
      <c r="H210" s="87">
        <v>495</v>
      </c>
      <c r="I210" s="90">
        <v>0</v>
      </c>
      <c r="J210" s="89">
        <f t="shared" si="10"/>
        <v>0</v>
      </c>
      <c r="K210" s="92"/>
      <c r="L210" s="93"/>
      <c r="M210" s="94">
        <f t="shared" si="11"/>
        <v>0</v>
      </c>
    </row>
    <row r="211" spans="1:13" s="9" customFormat="1" ht="12.75" x14ac:dyDescent="0.2">
      <c r="A211" s="5">
        <v>44545</v>
      </c>
      <c r="B211" s="6" t="s">
        <v>35</v>
      </c>
      <c r="C211" s="7" t="s">
        <v>230</v>
      </c>
      <c r="D211" s="8" t="s">
        <v>225</v>
      </c>
      <c r="E211" s="87">
        <v>22</v>
      </c>
      <c r="F211" s="88">
        <v>7</v>
      </c>
      <c r="G211" s="89">
        <f t="shared" si="9"/>
        <v>154</v>
      </c>
      <c r="H211" s="87">
        <v>22</v>
      </c>
      <c r="I211" s="90">
        <v>7</v>
      </c>
      <c r="J211" s="89">
        <f t="shared" si="10"/>
        <v>154</v>
      </c>
      <c r="K211" s="92"/>
      <c r="L211" s="93"/>
      <c r="M211" s="94">
        <f t="shared" si="11"/>
        <v>0</v>
      </c>
    </row>
    <row r="212" spans="1:13" s="9" customFormat="1" ht="12.75" x14ac:dyDescent="0.2">
      <c r="A212" s="5">
        <v>43895</v>
      </c>
      <c r="B212" s="6" t="s">
        <v>13</v>
      </c>
      <c r="C212" s="7" t="s">
        <v>231</v>
      </c>
      <c r="D212" s="8" t="s">
        <v>226</v>
      </c>
      <c r="E212" s="87">
        <v>207.77794</v>
      </c>
      <c r="F212" s="88">
        <v>6</v>
      </c>
      <c r="G212" s="89">
        <f t="shared" si="9"/>
        <v>1246.6676400000001</v>
      </c>
      <c r="H212" s="87">
        <v>207.77794</v>
      </c>
      <c r="I212" s="90">
        <v>6</v>
      </c>
      <c r="J212" s="89">
        <f t="shared" si="10"/>
        <v>1246.6676400000001</v>
      </c>
      <c r="K212" s="92"/>
      <c r="L212" s="93"/>
      <c r="M212" s="94">
        <f t="shared" si="11"/>
        <v>0</v>
      </c>
    </row>
    <row r="213" spans="1:13" s="9" customFormat="1" ht="12.75" x14ac:dyDescent="0.2">
      <c r="A213" s="5">
        <v>44273</v>
      </c>
      <c r="B213" s="6" t="s">
        <v>537</v>
      </c>
      <c r="C213" s="7" t="s">
        <v>232</v>
      </c>
      <c r="D213" s="8" t="s">
        <v>227</v>
      </c>
      <c r="E213" s="87">
        <v>38.840000000000003</v>
      </c>
      <c r="F213" s="88">
        <v>4</v>
      </c>
      <c r="G213" s="89">
        <f t="shared" si="9"/>
        <v>155.36000000000001</v>
      </c>
      <c r="H213" s="87">
        <v>38.840000000000003</v>
      </c>
      <c r="I213" s="90">
        <v>4</v>
      </c>
      <c r="J213" s="89">
        <f t="shared" si="10"/>
        <v>155.36000000000001</v>
      </c>
      <c r="K213" s="92"/>
      <c r="L213" s="93"/>
      <c r="M213" s="94">
        <f t="shared" si="11"/>
        <v>0</v>
      </c>
    </row>
    <row r="214" spans="1:13" s="9" customFormat="1" ht="12.75" x14ac:dyDescent="0.2">
      <c r="A214" s="5">
        <v>43909</v>
      </c>
      <c r="B214" s="6" t="s">
        <v>10</v>
      </c>
      <c r="C214" s="7" t="s">
        <v>234</v>
      </c>
      <c r="D214" s="8" t="s">
        <v>229</v>
      </c>
      <c r="E214" s="87">
        <v>9.31</v>
      </c>
      <c r="F214" s="88">
        <v>15</v>
      </c>
      <c r="G214" s="89">
        <f t="shared" si="9"/>
        <v>139.65</v>
      </c>
      <c r="H214" s="87">
        <v>9.31</v>
      </c>
      <c r="I214" s="90">
        <v>1</v>
      </c>
      <c r="J214" s="89">
        <f t="shared" si="10"/>
        <v>9.31</v>
      </c>
      <c r="K214" s="92"/>
      <c r="L214" s="93"/>
      <c r="M214" s="94">
        <f t="shared" si="11"/>
        <v>0</v>
      </c>
    </row>
    <row r="215" spans="1:13" s="9" customFormat="1" ht="12.75" x14ac:dyDescent="0.2">
      <c r="A215" s="5">
        <v>43909</v>
      </c>
      <c r="B215" s="6" t="s">
        <v>10</v>
      </c>
      <c r="C215" s="7" t="s">
        <v>611</v>
      </c>
      <c r="D215" s="8" t="s">
        <v>612</v>
      </c>
      <c r="E215" s="87">
        <v>249.65849999999998</v>
      </c>
      <c r="F215" s="88">
        <v>0</v>
      </c>
      <c r="G215" s="89">
        <f t="shared" si="9"/>
        <v>0</v>
      </c>
      <c r="H215" s="87">
        <v>249.65849999999998</v>
      </c>
      <c r="I215" s="90">
        <v>0</v>
      </c>
      <c r="J215" s="89">
        <f t="shared" si="10"/>
        <v>0</v>
      </c>
      <c r="K215" s="92"/>
      <c r="L215" s="93"/>
      <c r="M215" s="94">
        <f t="shared" si="11"/>
        <v>0</v>
      </c>
    </row>
    <row r="216" spans="1:13" s="9" customFormat="1" ht="12.75" x14ac:dyDescent="0.2">
      <c r="A216" s="5">
        <v>44477</v>
      </c>
      <c r="B216" s="6" t="s">
        <v>35</v>
      </c>
      <c r="C216" s="7" t="s">
        <v>237</v>
      </c>
      <c r="D216" s="8" t="s">
        <v>355</v>
      </c>
      <c r="E216" s="87">
        <v>850.24480000000005</v>
      </c>
      <c r="F216" s="88">
        <v>1</v>
      </c>
      <c r="G216" s="89">
        <f t="shared" si="9"/>
        <v>850.24480000000005</v>
      </c>
      <c r="H216" s="87">
        <v>850.24480000000005</v>
      </c>
      <c r="I216" s="90">
        <v>1</v>
      </c>
      <c r="J216" s="89">
        <f t="shared" si="10"/>
        <v>850.24480000000005</v>
      </c>
      <c r="K216" s="92"/>
      <c r="L216" s="93"/>
      <c r="M216" s="94">
        <f t="shared" si="11"/>
        <v>0</v>
      </c>
    </row>
    <row r="217" spans="1:13" s="9" customFormat="1" ht="12.75" x14ac:dyDescent="0.2">
      <c r="A217" s="101">
        <v>44659</v>
      </c>
      <c r="B217" s="6" t="s">
        <v>35</v>
      </c>
      <c r="C217" s="7" t="s">
        <v>239</v>
      </c>
      <c r="D217" s="8" t="s">
        <v>333</v>
      </c>
      <c r="E217" s="87">
        <v>3805.5</v>
      </c>
      <c r="F217" s="88">
        <v>2</v>
      </c>
      <c r="G217" s="89">
        <f t="shared" si="9"/>
        <v>7611</v>
      </c>
      <c r="H217" s="87">
        <v>3805.5</v>
      </c>
      <c r="I217" s="90">
        <v>2</v>
      </c>
      <c r="J217" s="89">
        <f t="shared" si="10"/>
        <v>7611</v>
      </c>
      <c r="K217" s="92"/>
      <c r="L217" s="93"/>
      <c r="M217" s="94">
        <f t="shared" si="11"/>
        <v>0</v>
      </c>
    </row>
    <row r="218" spans="1:13" s="9" customFormat="1" ht="12.75" x14ac:dyDescent="0.2">
      <c r="A218" s="5">
        <v>43594</v>
      </c>
      <c r="B218" s="6" t="s">
        <v>35</v>
      </c>
      <c r="C218" s="7" t="s">
        <v>241</v>
      </c>
      <c r="D218" s="8" t="s">
        <v>233</v>
      </c>
      <c r="E218" s="87">
        <v>5133</v>
      </c>
      <c r="F218" s="88">
        <v>6</v>
      </c>
      <c r="G218" s="89">
        <f t="shared" si="9"/>
        <v>30798</v>
      </c>
      <c r="H218" s="87">
        <v>5133</v>
      </c>
      <c r="I218" s="90">
        <v>6</v>
      </c>
      <c r="J218" s="89">
        <f t="shared" si="10"/>
        <v>30798</v>
      </c>
      <c r="K218" s="92"/>
      <c r="L218" s="93"/>
      <c r="M218" s="94">
        <f t="shared" si="11"/>
        <v>0</v>
      </c>
    </row>
    <row r="219" spans="1:13" s="9" customFormat="1" ht="12.75" x14ac:dyDescent="0.2">
      <c r="A219" s="5">
        <v>43909</v>
      </c>
      <c r="B219" s="6" t="s">
        <v>35</v>
      </c>
      <c r="C219" s="7" t="s">
        <v>242</v>
      </c>
      <c r="D219" s="8" t="s">
        <v>235</v>
      </c>
      <c r="E219" s="87">
        <v>6311.37</v>
      </c>
      <c r="F219" s="88">
        <v>5</v>
      </c>
      <c r="G219" s="89">
        <f t="shared" si="9"/>
        <v>31556.85</v>
      </c>
      <c r="H219" s="87">
        <v>6311.37</v>
      </c>
      <c r="I219" s="90">
        <v>4</v>
      </c>
      <c r="J219" s="89">
        <f t="shared" si="10"/>
        <v>25245.48</v>
      </c>
      <c r="K219" s="92"/>
      <c r="L219" s="93"/>
      <c r="M219" s="94">
        <f t="shared" si="11"/>
        <v>0</v>
      </c>
    </row>
    <row r="220" spans="1:13" s="9" customFormat="1" ht="12.75" x14ac:dyDescent="0.2">
      <c r="A220" s="101">
        <v>44491</v>
      </c>
      <c r="B220" s="6" t="s">
        <v>35</v>
      </c>
      <c r="C220" s="7" t="s">
        <v>243</v>
      </c>
      <c r="D220" s="8" t="s">
        <v>236</v>
      </c>
      <c r="E220" s="87">
        <v>6311.37</v>
      </c>
      <c r="F220" s="88">
        <v>5</v>
      </c>
      <c r="G220" s="89">
        <f t="shared" si="9"/>
        <v>31556.85</v>
      </c>
      <c r="H220" s="87">
        <v>6311.37</v>
      </c>
      <c r="I220" s="90">
        <v>4</v>
      </c>
      <c r="J220" s="89">
        <f t="shared" si="10"/>
        <v>25245.48</v>
      </c>
      <c r="K220" s="92"/>
      <c r="L220" s="93"/>
      <c r="M220" s="94">
        <f t="shared" si="11"/>
        <v>0</v>
      </c>
    </row>
    <row r="221" spans="1:13" s="9" customFormat="1" ht="12.75" x14ac:dyDescent="0.2">
      <c r="A221" s="101">
        <v>44491</v>
      </c>
      <c r="B221" s="6" t="s">
        <v>35</v>
      </c>
      <c r="C221" s="7" t="s">
        <v>244</v>
      </c>
      <c r="D221" s="8" t="s">
        <v>238</v>
      </c>
      <c r="E221" s="87">
        <v>5987.74</v>
      </c>
      <c r="F221" s="88">
        <v>6</v>
      </c>
      <c r="G221" s="89">
        <f t="shared" si="9"/>
        <v>35926.44</v>
      </c>
      <c r="H221" s="87">
        <v>5987.74</v>
      </c>
      <c r="I221" s="90">
        <v>4</v>
      </c>
      <c r="J221" s="89">
        <f t="shared" si="10"/>
        <v>23950.959999999999</v>
      </c>
      <c r="K221" s="92"/>
      <c r="L221" s="93"/>
      <c r="M221" s="94">
        <f t="shared" si="11"/>
        <v>0</v>
      </c>
    </row>
    <row r="222" spans="1:13" s="9" customFormat="1" ht="12.75" x14ac:dyDescent="0.2">
      <c r="A222" s="5">
        <v>44123</v>
      </c>
      <c r="B222" s="6" t="s">
        <v>35</v>
      </c>
      <c r="C222" s="7" t="s">
        <v>246</v>
      </c>
      <c r="D222" s="8" t="s">
        <v>240</v>
      </c>
      <c r="E222" s="95">
        <v>949.995</v>
      </c>
      <c r="F222" s="88">
        <v>3</v>
      </c>
      <c r="G222" s="89">
        <f t="shared" si="9"/>
        <v>2849.9850000000001</v>
      </c>
      <c r="H222" s="95">
        <v>949.995</v>
      </c>
      <c r="I222" s="90">
        <v>3</v>
      </c>
      <c r="J222" s="89">
        <f t="shared" si="10"/>
        <v>2849.9850000000001</v>
      </c>
      <c r="K222" s="92"/>
      <c r="L222" s="93"/>
      <c r="M222" s="94">
        <f t="shared" si="11"/>
        <v>0</v>
      </c>
    </row>
    <row r="223" spans="1:13" s="9" customFormat="1" ht="12.75" x14ac:dyDescent="0.2">
      <c r="A223" s="5">
        <v>43909</v>
      </c>
      <c r="B223" s="6" t="s">
        <v>32</v>
      </c>
      <c r="C223" s="7" t="s">
        <v>248</v>
      </c>
      <c r="D223" s="8" t="s">
        <v>299</v>
      </c>
      <c r="E223" s="96">
        <v>3536</v>
      </c>
      <c r="F223" s="88">
        <v>1</v>
      </c>
      <c r="G223" s="89">
        <f t="shared" si="9"/>
        <v>3536</v>
      </c>
      <c r="H223" s="96">
        <v>3536</v>
      </c>
      <c r="I223" s="90">
        <v>1</v>
      </c>
      <c r="J223" s="89">
        <f t="shared" si="10"/>
        <v>3536</v>
      </c>
      <c r="K223" s="92"/>
      <c r="L223" s="93"/>
      <c r="M223" s="94">
        <f t="shared" si="11"/>
        <v>0</v>
      </c>
    </row>
    <row r="224" spans="1:13" s="9" customFormat="1" ht="12.75" x14ac:dyDescent="0.2">
      <c r="A224" s="5">
        <v>44543</v>
      </c>
      <c r="B224" s="6" t="s">
        <v>32</v>
      </c>
      <c r="C224" s="7" t="s">
        <v>249</v>
      </c>
      <c r="D224" s="10" t="s">
        <v>300</v>
      </c>
      <c r="E224" s="95">
        <v>2584</v>
      </c>
      <c r="F224" s="88">
        <v>0</v>
      </c>
      <c r="G224" s="89">
        <f t="shared" si="9"/>
        <v>0</v>
      </c>
      <c r="H224" s="95">
        <v>2584</v>
      </c>
      <c r="I224" s="90">
        <v>0</v>
      </c>
      <c r="J224" s="89">
        <f t="shared" si="10"/>
        <v>0</v>
      </c>
      <c r="K224" s="92"/>
      <c r="L224" s="93"/>
      <c r="M224" s="94">
        <f t="shared" si="11"/>
        <v>0</v>
      </c>
    </row>
    <row r="225" spans="1:13" s="9" customFormat="1" ht="12.75" x14ac:dyDescent="0.2">
      <c r="A225" s="5">
        <v>43594</v>
      </c>
      <c r="B225" s="6" t="s">
        <v>32</v>
      </c>
      <c r="C225" s="7" t="s">
        <v>613</v>
      </c>
      <c r="D225" s="10" t="s">
        <v>614</v>
      </c>
      <c r="E225" s="87">
        <v>85.06</v>
      </c>
      <c r="F225" s="88">
        <v>0</v>
      </c>
      <c r="G225" s="89">
        <f t="shared" si="9"/>
        <v>0</v>
      </c>
      <c r="H225" s="87">
        <v>85.06</v>
      </c>
      <c r="I225" s="90">
        <v>0</v>
      </c>
      <c r="J225" s="89">
        <f t="shared" si="10"/>
        <v>0</v>
      </c>
      <c r="K225" s="92"/>
      <c r="L225" s="93"/>
      <c r="M225" s="94">
        <f t="shared" si="11"/>
        <v>0</v>
      </c>
    </row>
    <row r="226" spans="1:13" s="9" customFormat="1" ht="12.75" x14ac:dyDescent="0.2">
      <c r="A226" s="5">
        <v>44671</v>
      </c>
      <c r="B226" s="6" t="s">
        <v>32</v>
      </c>
      <c r="C226" s="7" t="s">
        <v>615</v>
      </c>
      <c r="D226" s="10" t="s">
        <v>245</v>
      </c>
      <c r="E226" s="87">
        <v>92.16</v>
      </c>
      <c r="F226" s="88">
        <v>0</v>
      </c>
      <c r="G226" s="89">
        <f t="shared" si="9"/>
        <v>0</v>
      </c>
      <c r="H226" s="87">
        <v>80.712000000000003</v>
      </c>
      <c r="I226" s="90">
        <v>56</v>
      </c>
      <c r="J226" s="89">
        <f t="shared" si="10"/>
        <v>4519.8720000000003</v>
      </c>
      <c r="K226" s="92"/>
      <c r="L226" s="93"/>
      <c r="M226" s="94">
        <f t="shared" si="11"/>
        <v>0</v>
      </c>
    </row>
    <row r="227" spans="1:13" s="9" customFormat="1" ht="12.75" x14ac:dyDescent="0.2">
      <c r="A227" s="5">
        <v>43909</v>
      </c>
      <c r="B227" s="6" t="s">
        <v>10</v>
      </c>
      <c r="C227" s="7" t="s">
        <v>250</v>
      </c>
      <c r="D227" s="8" t="s">
        <v>247</v>
      </c>
      <c r="E227" s="87">
        <v>81.900000000000006</v>
      </c>
      <c r="F227" s="88">
        <v>2</v>
      </c>
      <c r="G227" s="89">
        <f t="shared" si="9"/>
        <v>163.80000000000001</v>
      </c>
      <c r="H227" s="87">
        <v>81.900000000000006</v>
      </c>
      <c r="I227" s="90">
        <v>2</v>
      </c>
      <c r="J227" s="89">
        <f t="shared" si="10"/>
        <v>163.80000000000001</v>
      </c>
      <c r="K227" s="92"/>
      <c r="L227" s="93"/>
      <c r="M227" s="94">
        <f t="shared" si="11"/>
        <v>0</v>
      </c>
    </row>
    <row r="228" spans="1:13" s="9" customFormat="1" ht="12.75" x14ac:dyDescent="0.2">
      <c r="A228" s="5">
        <v>43909</v>
      </c>
      <c r="B228" s="6" t="s">
        <v>10</v>
      </c>
      <c r="C228" s="7" t="s">
        <v>616</v>
      </c>
      <c r="D228" s="8" t="s">
        <v>617</v>
      </c>
      <c r="E228" s="87">
        <v>115.396</v>
      </c>
      <c r="F228" s="88">
        <v>0</v>
      </c>
      <c r="G228" s="89">
        <f t="shared" si="9"/>
        <v>0</v>
      </c>
      <c r="H228" s="87">
        <v>115.396</v>
      </c>
      <c r="I228" s="90">
        <v>0</v>
      </c>
      <c r="J228" s="89">
        <f t="shared" si="10"/>
        <v>0</v>
      </c>
      <c r="K228" s="92"/>
      <c r="L228" s="93"/>
      <c r="M228" s="94">
        <f t="shared" si="11"/>
        <v>0</v>
      </c>
    </row>
    <row r="229" spans="1:13" s="9" customFormat="1" ht="12.75" x14ac:dyDescent="0.2">
      <c r="A229" s="5">
        <v>43909</v>
      </c>
      <c r="B229" s="6" t="s">
        <v>10</v>
      </c>
      <c r="C229" s="7" t="s">
        <v>618</v>
      </c>
      <c r="D229" s="8" t="s">
        <v>619</v>
      </c>
      <c r="E229" s="87">
        <v>1090</v>
      </c>
      <c r="F229" s="88">
        <v>0</v>
      </c>
      <c r="G229" s="89">
        <f t="shared" si="9"/>
        <v>0</v>
      </c>
      <c r="H229" s="87">
        <v>1090</v>
      </c>
      <c r="I229" s="90">
        <v>0</v>
      </c>
      <c r="J229" s="89">
        <f t="shared" si="10"/>
        <v>0</v>
      </c>
      <c r="K229" s="92"/>
      <c r="L229" s="93"/>
      <c r="M229" s="94">
        <f t="shared" si="11"/>
        <v>0</v>
      </c>
    </row>
    <row r="230" spans="1:13" s="9" customFormat="1" ht="12.75" x14ac:dyDescent="0.2">
      <c r="A230" s="5">
        <v>43909</v>
      </c>
      <c r="B230" s="6" t="s">
        <v>10</v>
      </c>
      <c r="C230" s="7" t="s">
        <v>620</v>
      </c>
      <c r="D230" s="8" t="s">
        <v>621</v>
      </c>
      <c r="E230" s="87">
        <v>39</v>
      </c>
      <c r="F230" s="88">
        <v>0</v>
      </c>
      <c r="G230" s="89">
        <f t="shared" si="9"/>
        <v>0</v>
      </c>
      <c r="H230" s="87">
        <v>39</v>
      </c>
      <c r="I230" s="90">
        <v>0</v>
      </c>
      <c r="J230" s="89">
        <f t="shared" si="10"/>
        <v>0</v>
      </c>
      <c r="K230" s="92"/>
      <c r="L230" s="93"/>
      <c r="M230" s="94">
        <f t="shared" si="11"/>
        <v>0</v>
      </c>
    </row>
    <row r="231" spans="1:13" s="9" customFormat="1" ht="12.75" x14ac:dyDescent="0.2">
      <c r="A231" s="5">
        <v>43746</v>
      </c>
      <c r="B231" s="6" t="s">
        <v>13</v>
      </c>
      <c r="C231" s="7" t="s">
        <v>252</v>
      </c>
      <c r="D231" s="8" t="s">
        <v>420</v>
      </c>
      <c r="E231" s="87">
        <v>531</v>
      </c>
      <c r="F231" s="88">
        <v>4</v>
      </c>
      <c r="G231" s="89">
        <f t="shared" si="9"/>
        <v>2124</v>
      </c>
      <c r="H231" s="87">
        <v>531</v>
      </c>
      <c r="I231" s="90">
        <v>4</v>
      </c>
      <c r="J231" s="89">
        <f t="shared" si="10"/>
        <v>2124</v>
      </c>
      <c r="K231" s="92"/>
      <c r="L231" s="93"/>
      <c r="M231" s="94">
        <f t="shared" si="11"/>
        <v>0</v>
      </c>
    </row>
    <row r="232" spans="1:13" s="9" customFormat="1" ht="12.75" x14ac:dyDescent="0.2">
      <c r="A232" s="5">
        <v>44543</v>
      </c>
      <c r="B232" s="6" t="s">
        <v>35</v>
      </c>
      <c r="C232" s="7" t="s">
        <v>622</v>
      </c>
      <c r="D232" s="8" t="s">
        <v>420</v>
      </c>
      <c r="E232" s="87">
        <v>220</v>
      </c>
      <c r="F232" s="88">
        <v>0</v>
      </c>
      <c r="G232" s="89">
        <f t="shared" si="9"/>
        <v>0</v>
      </c>
      <c r="H232" s="87">
        <v>220</v>
      </c>
      <c r="I232" s="90">
        <v>0</v>
      </c>
      <c r="J232" s="89">
        <f t="shared" si="10"/>
        <v>0</v>
      </c>
      <c r="K232" s="92"/>
      <c r="L232" s="93"/>
      <c r="M232" s="94">
        <f t="shared" si="11"/>
        <v>0</v>
      </c>
    </row>
    <row r="233" spans="1:13" s="9" customFormat="1" ht="12.75" x14ac:dyDescent="0.2">
      <c r="A233" s="5">
        <v>44364</v>
      </c>
      <c r="B233" s="6" t="s">
        <v>381</v>
      </c>
      <c r="C233" s="7" t="s">
        <v>623</v>
      </c>
      <c r="D233" s="10" t="s">
        <v>624</v>
      </c>
      <c r="E233" s="87">
        <v>725.7</v>
      </c>
      <c r="F233" s="88">
        <v>0</v>
      </c>
      <c r="G233" s="89">
        <f t="shared" si="9"/>
        <v>0</v>
      </c>
      <c r="H233" s="87">
        <v>725.7</v>
      </c>
      <c r="I233" s="90">
        <v>0</v>
      </c>
      <c r="J233" s="89">
        <f t="shared" si="10"/>
        <v>0</v>
      </c>
      <c r="K233" s="92"/>
      <c r="L233" s="93"/>
      <c r="M233" s="94">
        <f t="shared" si="11"/>
        <v>0</v>
      </c>
    </row>
    <row r="234" spans="1:13" s="9" customFormat="1" ht="12.75" x14ac:dyDescent="0.2">
      <c r="A234" s="5">
        <v>44273</v>
      </c>
      <c r="B234" s="6" t="s">
        <v>13</v>
      </c>
      <c r="C234" s="7" t="s">
        <v>625</v>
      </c>
      <c r="D234" s="10" t="s">
        <v>624</v>
      </c>
      <c r="E234" s="95">
        <v>693.84</v>
      </c>
      <c r="F234" s="88">
        <v>0</v>
      </c>
      <c r="G234" s="89">
        <f t="shared" si="9"/>
        <v>0</v>
      </c>
      <c r="H234" s="95">
        <v>693.84</v>
      </c>
      <c r="I234" s="90">
        <v>0</v>
      </c>
      <c r="J234" s="89">
        <f t="shared" si="10"/>
        <v>0</v>
      </c>
      <c r="K234" s="92"/>
      <c r="L234" s="93"/>
      <c r="M234" s="94">
        <f t="shared" si="11"/>
        <v>0</v>
      </c>
    </row>
    <row r="235" spans="1:13" s="9" customFormat="1" ht="12.75" x14ac:dyDescent="0.2">
      <c r="A235" s="5">
        <v>43566</v>
      </c>
      <c r="B235" s="6" t="s">
        <v>35</v>
      </c>
      <c r="C235" s="7" t="s">
        <v>253</v>
      </c>
      <c r="D235" s="8" t="s">
        <v>56</v>
      </c>
      <c r="E235" s="95">
        <v>525</v>
      </c>
      <c r="F235" s="88">
        <v>6</v>
      </c>
      <c r="G235" s="89">
        <f t="shared" si="9"/>
        <v>3150</v>
      </c>
      <c r="H235" s="95">
        <v>525</v>
      </c>
      <c r="I235" s="90">
        <v>6</v>
      </c>
      <c r="J235" s="89">
        <f t="shared" si="10"/>
        <v>3150</v>
      </c>
      <c r="K235" s="92"/>
      <c r="L235" s="93"/>
      <c r="M235" s="94">
        <f t="shared" si="11"/>
        <v>0</v>
      </c>
    </row>
    <row r="236" spans="1:13" s="9" customFormat="1" ht="12.75" x14ac:dyDescent="0.2">
      <c r="A236" s="5">
        <v>44364</v>
      </c>
      <c r="B236" s="6" t="s">
        <v>124</v>
      </c>
      <c r="C236" s="7" t="s">
        <v>626</v>
      </c>
      <c r="D236" s="8" t="s">
        <v>627</v>
      </c>
      <c r="E236" s="95">
        <v>39</v>
      </c>
      <c r="F236" s="88">
        <v>0</v>
      </c>
      <c r="G236" s="89">
        <f t="shared" si="9"/>
        <v>0</v>
      </c>
      <c r="H236" s="95">
        <v>39</v>
      </c>
      <c r="I236" s="90">
        <v>0</v>
      </c>
      <c r="J236" s="89">
        <f t="shared" si="10"/>
        <v>0</v>
      </c>
      <c r="K236" s="92"/>
      <c r="L236" s="93"/>
      <c r="M236" s="94">
        <f t="shared" si="11"/>
        <v>0</v>
      </c>
    </row>
    <row r="237" spans="1:13" s="9" customFormat="1" ht="12.75" x14ac:dyDescent="0.2">
      <c r="A237" s="5">
        <v>43895</v>
      </c>
      <c r="B237" s="6" t="s">
        <v>35</v>
      </c>
      <c r="C237" s="7" t="s">
        <v>254</v>
      </c>
      <c r="D237" s="8" t="s">
        <v>251</v>
      </c>
      <c r="E237" s="95">
        <v>3.75</v>
      </c>
      <c r="F237" s="88">
        <v>63</v>
      </c>
      <c r="G237" s="89">
        <f t="shared" si="9"/>
        <v>236.25</v>
      </c>
      <c r="H237" s="95">
        <v>3.75</v>
      </c>
      <c r="I237" s="90">
        <v>62</v>
      </c>
      <c r="J237" s="89">
        <f t="shared" si="10"/>
        <v>232.5</v>
      </c>
      <c r="K237" s="92"/>
      <c r="L237" s="93"/>
      <c r="M237" s="94">
        <f t="shared" si="11"/>
        <v>0</v>
      </c>
    </row>
    <row r="238" spans="1:13" s="9" customFormat="1" ht="12.75" x14ac:dyDescent="0.2">
      <c r="A238" s="5">
        <v>44645</v>
      </c>
      <c r="B238" s="6" t="s">
        <v>16</v>
      </c>
      <c r="C238" s="7" t="s">
        <v>628</v>
      </c>
      <c r="D238" s="8" t="s">
        <v>44</v>
      </c>
      <c r="E238" s="87">
        <v>37.76</v>
      </c>
      <c r="F238" s="88">
        <v>20</v>
      </c>
      <c r="G238" s="89">
        <f t="shared" si="9"/>
        <v>755.19999999999993</v>
      </c>
      <c r="H238" s="87">
        <v>37.76</v>
      </c>
      <c r="I238" s="90">
        <v>20</v>
      </c>
      <c r="J238" s="89">
        <f t="shared" si="10"/>
        <v>755.19999999999993</v>
      </c>
      <c r="K238" s="92"/>
      <c r="L238" s="93"/>
      <c r="M238" s="94">
        <f t="shared" si="11"/>
        <v>0</v>
      </c>
    </row>
    <row r="239" spans="1:13" s="9" customFormat="1" ht="12.75" x14ac:dyDescent="0.2">
      <c r="A239" s="5">
        <v>44645</v>
      </c>
      <c r="B239" s="6" t="s">
        <v>35</v>
      </c>
      <c r="C239" s="7" t="s">
        <v>629</v>
      </c>
      <c r="D239" s="8" t="s">
        <v>195</v>
      </c>
      <c r="E239" s="87">
        <v>29.5</v>
      </c>
      <c r="F239" s="88">
        <v>12</v>
      </c>
      <c r="G239" s="89">
        <f t="shared" si="9"/>
        <v>354</v>
      </c>
      <c r="H239" s="87">
        <v>29.5</v>
      </c>
      <c r="I239" s="90">
        <v>11</v>
      </c>
      <c r="J239" s="89">
        <f t="shared" si="10"/>
        <v>324.5</v>
      </c>
      <c r="K239" s="92"/>
      <c r="L239" s="93"/>
      <c r="M239" s="94">
        <f t="shared" si="11"/>
        <v>0</v>
      </c>
    </row>
    <row r="240" spans="1:13" s="9" customFormat="1" ht="12.75" x14ac:dyDescent="0.2">
      <c r="A240" s="5">
        <v>44645</v>
      </c>
      <c r="B240" s="6" t="s">
        <v>124</v>
      </c>
      <c r="C240" s="7" t="s">
        <v>630</v>
      </c>
      <c r="D240" s="8" t="s">
        <v>127</v>
      </c>
      <c r="E240" s="87">
        <v>300.89999999999998</v>
      </c>
      <c r="F240" s="88">
        <v>75</v>
      </c>
      <c r="G240" s="89">
        <f t="shared" si="9"/>
        <v>22567.5</v>
      </c>
      <c r="H240" s="87">
        <v>300.89999999999998</v>
      </c>
      <c r="I240" s="90">
        <v>75</v>
      </c>
      <c r="J240" s="89">
        <f t="shared" si="10"/>
        <v>22567.5</v>
      </c>
      <c r="K240" s="92"/>
      <c r="L240" s="93"/>
      <c r="M240" s="94">
        <f t="shared" si="11"/>
        <v>0</v>
      </c>
    </row>
    <row r="241" spans="1:13" s="9" customFormat="1" ht="12.75" x14ac:dyDescent="0.2">
      <c r="A241" s="5">
        <v>44364</v>
      </c>
      <c r="B241" s="6" t="s">
        <v>387</v>
      </c>
      <c r="C241" s="7" t="s">
        <v>631</v>
      </c>
      <c r="D241" s="8" t="s">
        <v>165</v>
      </c>
      <c r="E241" s="87">
        <v>216</v>
      </c>
      <c r="F241" s="88">
        <v>0</v>
      </c>
      <c r="G241" s="89">
        <f t="shared" si="9"/>
        <v>0</v>
      </c>
      <c r="H241" s="87">
        <v>216</v>
      </c>
      <c r="I241" s="90">
        <v>0</v>
      </c>
      <c r="J241" s="89">
        <f t="shared" si="10"/>
        <v>0</v>
      </c>
      <c r="K241" s="92"/>
      <c r="L241" s="93"/>
      <c r="M241" s="94">
        <f t="shared" si="11"/>
        <v>0</v>
      </c>
    </row>
    <row r="242" spans="1:13" s="9" customFormat="1" ht="12.75" x14ac:dyDescent="0.2">
      <c r="A242" s="5">
        <v>44544</v>
      </c>
      <c r="B242" s="6" t="s">
        <v>387</v>
      </c>
      <c r="C242" s="7" t="s">
        <v>255</v>
      </c>
      <c r="D242" s="8" t="s">
        <v>81</v>
      </c>
      <c r="E242" s="87">
        <v>40</v>
      </c>
      <c r="F242" s="88">
        <v>0</v>
      </c>
      <c r="G242" s="89">
        <f t="shared" si="9"/>
        <v>0</v>
      </c>
      <c r="H242" s="87">
        <v>40</v>
      </c>
      <c r="I242" s="90">
        <v>0</v>
      </c>
      <c r="J242" s="89">
        <f t="shared" si="10"/>
        <v>0</v>
      </c>
      <c r="K242" s="92"/>
      <c r="L242" s="93"/>
      <c r="M242" s="94">
        <f t="shared" si="11"/>
        <v>0</v>
      </c>
    </row>
    <row r="243" spans="1:13" s="9" customFormat="1" ht="12.75" x14ac:dyDescent="0.2">
      <c r="A243" s="5">
        <v>44645</v>
      </c>
      <c r="B243" s="6" t="s">
        <v>387</v>
      </c>
      <c r="C243" s="7" t="s">
        <v>256</v>
      </c>
      <c r="D243" s="8" t="s">
        <v>107</v>
      </c>
      <c r="E243" s="87">
        <v>291.77</v>
      </c>
      <c r="F243" s="88">
        <v>11</v>
      </c>
      <c r="G243" s="89">
        <f t="shared" si="9"/>
        <v>3209.47</v>
      </c>
      <c r="H243" s="87">
        <v>291.77</v>
      </c>
      <c r="I243" s="90">
        <v>11</v>
      </c>
      <c r="J243" s="89">
        <f t="shared" si="10"/>
        <v>3209.47</v>
      </c>
      <c r="K243" s="92"/>
      <c r="L243" s="93"/>
      <c r="M243" s="94">
        <f t="shared" si="11"/>
        <v>0</v>
      </c>
    </row>
    <row r="244" spans="1:13" s="9" customFormat="1" ht="12.75" x14ac:dyDescent="0.2">
      <c r="A244" s="5">
        <v>44657</v>
      </c>
      <c r="B244" s="6" t="s">
        <v>35</v>
      </c>
      <c r="C244" s="7" t="s">
        <v>258</v>
      </c>
      <c r="D244" s="8" t="s">
        <v>62</v>
      </c>
      <c r="E244" s="87">
        <v>54.2</v>
      </c>
      <c r="F244" s="88">
        <v>3</v>
      </c>
      <c r="G244" s="89">
        <f t="shared" si="9"/>
        <v>162.60000000000002</v>
      </c>
      <c r="H244" s="87">
        <v>54.2</v>
      </c>
      <c r="I244" s="90">
        <v>3</v>
      </c>
      <c r="J244" s="89">
        <f t="shared" si="10"/>
        <v>162.60000000000002</v>
      </c>
      <c r="K244" s="92"/>
      <c r="L244" s="93"/>
      <c r="M244" s="94">
        <f t="shared" si="11"/>
        <v>0</v>
      </c>
    </row>
    <row r="245" spans="1:13" s="9" customFormat="1" ht="12.75" x14ac:dyDescent="0.2">
      <c r="A245" s="5">
        <v>44657</v>
      </c>
      <c r="B245" s="6" t="s">
        <v>35</v>
      </c>
      <c r="C245" s="7" t="s">
        <v>632</v>
      </c>
      <c r="D245" s="8" t="s">
        <v>633</v>
      </c>
      <c r="E245" s="87">
        <v>6200</v>
      </c>
      <c r="F245" s="88">
        <v>0</v>
      </c>
      <c r="G245" s="89">
        <f t="shared" si="9"/>
        <v>0</v>
      </c>
      <c r="H245" s="87">
        <v>6200</v>
      </c>
      <c r="I245" s="90">
        <v>0</v>
      </c>
      <c r="J245" s="89">
        <f t="shared" si="10"/>
        <v>0</v>
      </c>
      <c r="K245" s="92"/>
      <c r="L245" s="93"/>
      <c r="M245" s="94">
        <f t="shared" si="11"/>
        <v>0</v>
      </c>
    </row>
    <row r="246" spans="1:13" s="9" customFormat="1" ht="12.75" x14ac:dyDescent="0.2">
      <c r="A246" s="5">
        <v>44545</v>
      </c>
      <c r="B246" s="11" t="s">
        <v>17</v>
      </c>
      <c r="C246" s="7" t="s">
        <v>261</v>
      </c>
      <c r="D246" s="13" t="s">
        <v>213</v>
      </c>
      <c r="E246" s="87">
        <v>572.89</v>
      </c>
      <c r="F246" s="88">
        <v>8</v>
      </c>
      <c r="G246" s="89">
        <f t="shared" si="9"/>
        <v>4583.12</v>
      </c>
      <c r="H246" s="87">
        <v>572.89</v>
      </c>
      <c r="I246" s="90">
        <v>0</v>
      </c>
      <c r="J246" s="89">
        <f t="shared" si="10"/>
        <v>0</v>
      </c>
      <c r="K246" s="92"/>
      <c r="L246" s="93"/>
      <c r="M246" s="94">
        <f t="shared" si="11"/>
        <v>0</v>
      </c>
    </row>
    <row r="247" spans="1:13" s="9" customFormat="1" ht="12.75" x14ac:dyDescent="0.2">
      <c r="A247" s="5">
        <v>44671</v>
      </c>
      <c r="B247" s="6" t="s">
        <v>17</v>
      </c>
      <c r="C247" s="7" t="s">
        <v>263</v>
      </c>
      <c r="D247" s="12" t="s">
        <v>419</v>
      </c>
      <c r="E247" s="87">
        <v>271.39999999999998</v>
      </c>
      <c r="F247" s="88">
        <v>18</v>
      </c>
      <c r="G247" s="89">
        <f t="shared" si="9"/>
        <v>4885.2</v>
      </c>
      <c r="H247" s="87">
        <v>271.39999999999998</v>
      </c>
      <c r="I247" s="90">
        <v>14</v>
      </c>
      <c r="J247" s="89">
        <f t="shared" si="10"/>
        <v>3799.5999999999995</v>
      </c>
      <c r="K247" s="92"/>
      <c r="L247" s="93"/>
      <c r="M247" s="94">
        <f t="shared" si="11"/>
        <v>0</v>
      </c>
    </row>
    <row r="248" spans="1:13" s="9" customFormat="1" ht="12.75" x14ac:dyDescent="0.2">
      <c r="A248" s="5">
        <v>44123</v>
      </c>
      <c r="B248" s="6" t="s">
        <v>35</v>
      </c>
      <c r="C248" s="7" t="s">
        <v>264</v>
      </c>
      <c r="D248" s="8" t="s">
        <v>219</v>
      </c>
      <c r="E248" s="87">
        <v>448.4</v>
      </c>
      <c r="F248" s="88">
        <v>3</v>
      </c>
      <c r="G248" s="89">
        <f t="shared" si="9"/>
        <v>1345.1999999999998</v>
      </c>
      <c r="H248" s="87">
        <v>448.4</v>
      </c>
      <c r="I248" s="90">
        <v>3</v>
      </c>
      <c r="J248" s="89">
        <f t="shared" si="10"/>
        <v>1345.1999999999998</v>
      </c>
      <c r="K248" s="92"/>
      <c r="L248" s="93"/>
      <c r="M248" s="94">
        <f t="shared" si="11"/>
        <v>0</v>
      </c>
    </row>
    <row r="249" spans="1:13" s="9" customFormat="1" ht="12.75" x14ac:dyDescent="0.2">
      <c r="A249" s="5">
        <v>43746</v>
      </c>
      <c r="B249" s="6" t="s">
        <v>35</v>
      </c>
      <c r="C249" s="7" t="s">
        <v>265</v>
      </c>
      <c r="D249" s="8" t="s">
        <v>221</v>
      </c>
      <c r="E249" s="87">
        <v>448.4</v>
      </c>
      <c r="F249" s="88">
        <v>1</v>
      </c>
      <c r="G249" s="89">
        <f t="shared" si="9"/>
        <v>448.4</v>
      </c>
      <c r="H249" s="87">
        <v>448.4</v>
      </c>
      <c r="I249" s="90">
        <v>1</v>
      </c>
      <c r="J249" s="89">
        <f t="shared" si="10"/>
        <v>448.4</v>
      </c>
      <c r="K249" s="92"/>
      <c r="L249" s="93"/>
      <c r="M249" s="94">
        <f t="shared" si="11"/>
        <v>0</v>
      </c>
    </row>
    <row r="250" spans="1:13" s="9" customFormat="1" ht="12.75" x14ac:dyDescent="0.2">
      <c r="A250" s="5">
        <v>44659</v>
      </c>
      <c r="B250" s="6" t="s">
        <v>35</v>
      </c>
      <c r="C250" s="7" t="s">
        <v>266</v>
      </c>
      <c r="D250" s="8" t="s">
        <v>257</v>
      </c>
      <c r="E250" s="87">
        <v>422.83</v>
      </c>
      <c r="F250" s="88">
        <v>6</v>
      </c>
      <c r="G250" s="89">
        <f t="shared" si="9"/>
        <v>2536.98</v>
      </c>
      <c r="H250" s="87">
        <v>422.83</v>
      </c>
      <c r="I250" s="90">
        <v>6</v>
      </c>
      <c r="J250" s="89">
        <f t="shared" si="10"/>
        <v>2536.98</v>
      </c>
      <c r="K250" s="92"/>
      <c r="L250" s="93"/>
      <c r="M250" s="94">
        <f t="shared" si="11"/>
        <v>0</v>
      </c>
    </row>
    <row r="251" spans="1:13" s="9" customFormat="1" ht="12.75" x14ac:dyDescent="0.2">
      <c r="A251" s="5">
        <v>44659</v>
      </c>
      <c r="B251" s="6" t="s">
        <v>35</v>
      </c>
      <c r="C251" s="7" t="s">
        <v>267</v>
      </c>
      <c r="D251" s="8" t="s">
        <v>259</v>
      </c>
      <c r="E251" s="87">
        <v>410.05</v>
      </c>
      <c r="F251" s="88">
        <v>4</v>
      </c>
      <c r="G251" s="89">
        <f t="shared" si="9"/>
        <v>1640.2</v>
      </c>
      <c r="H251" s="87">
        <v>410.05</v>
      </c>
      <c r="I251" s="90">
        <v>4</v>
      </c>
      <c r="J251" s="89">
        <f t="shared" si="10"/>
        <v>1640.2</v>
      </c>
      <c r="K251" s="92"/>
      <c r="L251" s="93"/>
      <c r="M251" s="94">
        <f t="shared" si="11"/>
        <v>0</v>
      </c>
    </row>
    <row r="252" spans="1:13" s="9" customFormat="1" ht="12.75" x14ac:dyDescent="0.2">
      <c r="A252" s="5">
        <v>44659</v>
      </c>
      <c r="B252" s="6" t="s">
        <v>35</v>
      </c>
      <c r="C252" s="7" t="s">
        <v>268</v>
      </c>
      <c r="D252" s="8" t="s">
        <v>260</v>
      </c>
      <c r="E252" s="87">
        <v>410.05</v>
      </c>
      <c r="F252" s="88">
        <v>4</v>
      </c>
      <c r="G252" s="89">
        <f t="shared" si="9"/>
        <v>1640.2</v>
      </c>
      <c r="H252" s="87">
        <v>410.05</v>
      </c>
      <c r="I252" s="90">
        <v>4</v>
      </c>
      <c r="J252" s="89">
        <f t="shared" si="10"/>
        <v>1640.2</v>
      </c>
      <c r="K252" s="92"/>
      <c r="L252" s="93"/>
      <c r="M252" s="94">
        <f t="shared" si="11"/>
        <v>0</v>
      </c>
    </row>
    <row r="253" spans="1:13" s="9" customFormat="1" ht="12.75" x14ac:dyDescent="0.2">
      <c r="A253" s="5">
        <v>44659</v>
      </c>
      <c r="B253" s="6" t="s">
        <v>35</v>
      </c>
      <c r="C253" s="7" t="s">
        <v>269</v>
      </c>
      <c r="D253" s="8" t="s">
        <v>262</v>
      </c>
      <c r="E253" s="87">
        <v>410.05</v>
      </c>
      <c r="F253" s="88">
        <v>4</v>
      </c>
      <c r="G253" s="89">
        <f t="shared" si="9"/>
        <v>1640.2</v>
      </c>
      <c r="H253" s="87">
        <v>410.05</v>
      </c>
      <c r="I253" s="90">
        <v>4</v>
      </c>
      <c r="J253" s="89">
        <f t="shared" si="10"/>
        <v>1640.2</v>
      </c>
      <c r="K253" s="92"/>
      <c r="L253" s="93"/>
      <c r="M253" s="94">
        <f t="shared" si="11"/>
        <v>0</v>
      </c>
    </row>
    <row r="254" spans="1:13" s="9" customFormat="1" ht="12.75" x14ac:dyDescent="0.2">
      <c r="A254" s="5">
        <v>43895</v>
      </c>
      <c r="B254" s="6" t="s">
        <v>35</v>
      </c>
      <c r="C254" s="7" t="s">
        <v>634</v>
      </c>
      <c r="D254" s="8" t="s">
        <v>635</v>
      </c>
      <c r="E254" s="87">
        <v>531</v>
      </c>
      <c r="F254" s="88">
        <v>0</v>
      </c>
      <c r="G254" s="89">
        <f t="shared" si="9"/>
        <v>0</v>
      </c>
      <c r="H254" s="87">
        <v>531</v>
      </c>
      <c r="I254" s="90">
        <v>0</v>
      </c>
      <c r="J254" s="89">
        <f t="shared" si="10"/>
        <v>0</v>
      </c>
      <c r="K254" s="92"/>
      <c r="L254" s="93"/>
      <c r="M254" s="94">
        <f t="shared" si="11"/>
        <v>0</v>
      </c>
    </row>
    <row r="255" spans="1:13" s="9" customFormat="1" ht="13.5" thickBot="1" x14ac:dyDescent="0.25">
      <c r="A255" s="5">
        <v>44544</v>
      </c>
      <c r="B255" s="6" t="s">
        <v>35</v>
      </c>
      <c r="C255" s="7" t="s">
        <v>636</v>
      </c>
      <c r="D255" s="8" t="s">
        <v>637</v>
      </c>
      <c r="E255" s="87">
        <v>531</v>
      </c>
      <c r="F255" s="107">
        <v>0</v>
      </c>
      <c r="G255" s="89">
        <f t="shared" si="9"/>
        <v>0</v>
      </c>
      <c r="H255" s="87">
        <v>531</v>
      </c>
      <c r="I255" s="108">
        <v>0</v>
      </c>
      <c r="J255" s="89">
        <f t="shared" si="10"/>
        <v>0</v>
      </c>
      <c r="K255" s="92"/>
      <c r="L255" s="93"/>
      <c r="M255" s="94">
        <f t="shared" si="11"/>
        <v>0</v>
      </c>
    </row>
    <row r="256" spans="1:13" s="9" customFormat="1" ht="12.75" x14ac:dyDescent="0.2">
      <c r="A256" s="5">
        <v>43909</v>
      </c>
      <c r="B256" s="6" t="s">
        <v>35</v>
      </c>
      <c r="C256" s="7" t="s">
        <v>638</v>
      </c>
      <c r="D256" s="8" t="s">
        <v>639</v>
      </c>
      <c r="E256" s="87">
        <v>531</v>
      </c>
      <c r="F256" s="109">
        <v>0</v>
      </c>
      <c r="G256" s="89">
        <f t="shared" si="9"/>
        <v>0</v>
      </c>
      <c r="H256" s="87">
        <v>531</v>
      </c>
      <c r="I256" s="110">
        <v>0</v>
      </c>
      <c r="J256" s="89">
        <f t="shared" si="10"/>
        <v>0</v>
      </c>
      <c r="K256" s="92"/>
      <c r="L256" s="93"/>
      <c r="M256" s="94">
        <f t="shared" si="11"/>
        <v>0</v>
      </c>
    </row>
    <row r="257" spans="1:13" s="9" customFormat="1" ht="12.75" x14ac:dyDescent="0.2">
      <c r="A257" s="5">
        <v>44273</v>
      </c>
      <c r="B257" s="6" t="s">
        <v>35</v>
      </c>
      <c r="C257" s="7" t="s">
        <v>640</v>
      </c>
      <c r="D257" s="8" t="s">
        <v>233</v>
      </c>
      <c r="E257" s="87">
        <v>5310</v>
      </c>
      <c r="F257" s="88">
        <v>0</v>
      </c>
      <c r="G257" s="89">
        <f t="shared" si="9"/>
        <v>0</v>
      </c>
      <c r="H257" s="87">
        <v>5310</v>
      </c>
      <c r="I257" s="90">
        <v>0</v>
      </c>
      <c r="J257" s="89">
        <f t="shared" si="10"/>
        <v>0</v>
      </c>
      <c r="K257" s="92"/>
      <c r="L257" s="93"/>
      <c r="M257" s="94">
        <f t="shared" si="11"/>
        <v>0</v>
      </c>
    </row>
    <row r="258" spans="1:13" s="9" customFormat="1" ht="12.75" x14ac:dyDescent="0.2">
      <c r="A258" s="5">
        <v>44657</v>
      </c>
      <c r="B258" s="6" t="s">
        <v>387</v>
      </c>
      <c r="C258" s="7" t="s">
        <v>270</v>
      </c>
      <c r="D258" s="8" t="s">
        <v>174</v>
      </c>
      <c r="E258" s="87">
        <v>690.99</v>
      </c>
      <c r="F258" s="88">
        <v>42</v>
      </c>
      <c r="G258" s="89">
        <f t="shared" si="9"/>
        <v>29021.58</v>
      </c>
      <c r="H258" s="87">
        <v>690.99</v>
      </c>
      <c r="I258" s="90">
        <v>42</v>
      </c>
      <c r="J258" s="89">
        <f t="shared" si="10"/>
        <v>29021.58</v>
      </c>
      <c r="K258" s="92"/>
      <c r="L258" s="93"/>
      <c r="M258" s="94">
        <f t="shared" si="11"/>
        <v>0</v>
      </c>
    </row>
    <row r="259" spans="1:13" s="9" customFormat="1" ht="12.75" x14ac:dyDescent="0.2">
      <c r="A259" s="5">
        <v>44273</v>
      </c>
      <c r="B259" s="6" t="s">
        <v>13</v>
      </c>
      <c r="C259" s="7" t="s">
        <v>641</v>
      </c>
      <c r="D259" s="8" t="s">
        <v>642</v>
      </c>
      <c r="E259" s="87">
        <v>20</v>
      </c>
      <c r="F259" s="88">
        <v>0</v>
      </c>
      <c r="G259" s="89">
        <f t="shared" si="9"/>
        <v>0</v>
      </c>
      <c r="H259" s="87">
        <v>20</v>
      </c>
      <c r="I259" s="90">
        <v>0</v>
      </c>
      <c r="J259" s="89">
        <f t="shared" si="10"/>
        <v>0</v>
      </c>
      <c r="K259" s="92"/>
      <c r="L259" s="93"/>
      <c r="M259" s="94">
        <f t="shared" si="11"/>
        <v>0</v>
      </c>
    </row>
    <row r="260" spans="1:13" s="9" customFormat="1" ht="12.75" x14ac:dyDescent="0.2">
      <c r="A260" s="5">
        <v>44487</v>
      </c>
      <c r="B260" s="6" t="s">
        <v>418</v>
      </c>
      <c r="C260" s="7" t="s">
        <v>643</v>
      </c>
      <c r="D260" s="8" t="s">
        <v>132</v>
      </c>
      <c r="E260" s="87">
        <v>129.80000000000001</v>
      </c>
      <c r="F260" s="88">
        <v>0</v>
      </c>
      <c r="G260" s="89">
        <f t="shared" si="9"/>
        <v>0</v>
      </c>
      <c r="H260" s="87">
        <v>129.80000000000001</v>
      </c>
      <c r="I260" s="90">
        <v>0</v>
      </c>
      <c r="J260" s="89">
        <f t="shared" si="10"/>
        <v>0</v>
      </c>
      <c r="K260" s="92"/>
      <c r="L260" s="93"/>
      <c r="M260" s="94">
        <f t="shared" si="11"/>
        <v>0</v>
      </c>
    </row>
    <row r="261" spans="1:13" s="9" customFormat="1" ht="12.75" x14ac:dyDescent="0.2">
      <c r="A261" s="5">
        <v>44265</v>
      </c>
      <c r="B261" s="6" t="s">
        <v>13</v>
      </c>
      <c r="C261" s="7" t="s">
        <v>644</v>
      </c>
      <c r="D261" s="8" t="s">
        <v>132</v>
      </c>
      <c r="E261" s="87">
        <v>125.95</v>
      </c>
      <c r="F261" s="88">
        <v>0</v>
      </c>
      <c r="G261" s="89">
        <f t="shared" si="9"/>
        <v>0</v>
      </c>
      <c r="H261" s="87">
        <v>125.95</v>
      </c>
      <c r="I261" s="90">
        <v>0</v>
      </c>
      <c r="J261" s="89">
        <f t="shared" si="10"/>
        <v>0</v>
      </c>
      <c r="K261" s="92"/>
      <c r="L261" s="93"/>
      <c r="M261" s="94">
        <f t="shared" si="11"/>
        <v>0</v>
      </c>
    </row>
    <row r="262" spans="1:13" s="9" customFormat="1" ht="12.75" x14ac:dyDescent="0.2">
      <c r="A262" s="5">
        <v>44487</v>
      </c>
      <c r="B262" s="6" t="s">
        <v>418</v>
      </c>
      <c r="C262" s="7" t="s">
        <v>339</v>
      </c>
      <c r="D262" s="8" t="s">
        <v>330</v>
      </c>
      <c r="E262" s="87">
        <v>584.1</v>
      </c>
      <c r="F262" s="88">
        <v>5</v>
      </c>
      <c r="G262" s="89">
        <f t="shared" si="9"/>
        <v>2920.5</v>
      </c>
      <c r="H262" s="87">
        <v>584.1</v>
      </c>
      <c r="I262" s="90">
        <v>5</v>
      </c>
      <c r="J262" s="89">
        <f t="shared" si="10"/>
        <v>2920.5</v>
      </c>
      <c r="K262" s="92"/>
      <c r="L262" s="93"/>
      <c r="M262" s="94">
        <f t="shared" si="11"/>
        <v>0</v>
      </c>
    </row>
    <row r="263" spans="1:13" s="9" customFormat="1" ht="12.75" x14ac:dyDescent="0.2">
      <c r="A263" s="5">
        <v>44273</v>
      </c>
      <c r="B263" s="6" t="s">
        <v>13</v>
      </c>
      <c r="C263" s="7" t="s">
        <v>341</v>
      </c>
      <c r="D263" s="8" t="s">
        <v>330</v>
      </c>
      <c r="E263" s="87">
        <v>631.75</v>
      </c>
      <c r="F263" s="88">
        <v>5</v>
      </c>
      <c r="G263" s="89">
        <f t="shared" si="9"/>
        <v>3158.75</v>
      </c>
      <c r="H263" s="87">
        <v>631.75</v>
      </c>
      <c r="I263" s="90">
        <v>5</v>
      </c>
      <c r="J263" s="89">
        <f t="shared" si="10"/>
        <v>3158.75</v>
      </c>
      <c r="K263" s="92"/>
      <c r="L263" s="93"/>
      <c r="M263" s="94">
        <f t="shared" si="11"/>
        <v>0</v>
      </c>
    </row>
    <row r="264" spans="1:13" s="9" customFormat="1" ht="12.75" x14ac:dyDescent="0.2">
      <c r="A264" s="5">
        <v>44364</v>
      </c>
      <c r="B264" s="6" t="s">
        <v>13</v>
      </c>
      <c r="C264" s="7" t="s">
        <v>343</v>
      </c>
      <c r="D264" s="8" t="s">
        <v>104</v>
      </c>
      <c r="E264" s="87">
        <v>21.78</v>
      </c>
      <c r="F264" s="88">
        <v>7</v>
      </c>
      <c r="G264" s="89">
        <f t="shared" si="9"/>
        <v>152.46</v>
      </c>
      <c r="H264" s="87">
        <v>21.78</v>
      </c>
      <c r="I264" s="90">
        <v>7</v>
      </c>
      <c r="J264" s="89">
        <f t="shared" si="10"/>
        <v>152.46</v>
      </c>
      <c r="K264" s="92"/>
      <c r="L264" s="93"/>
      <c r="M264" s="94">
        <f t="shared" si="11"/>
        <v>0</v>
      </c>
    </row>
    <row r="265" spans="1:13" s="9" customFormat="1" ht="12.75" x14ac:dyDescent="0.2">
      <c r="A265" s="5">
        <v>44657</v>
      </c>
      <c r="B265" s="6" t="s">
        <v>13</v>
      </c>
      <c r="C265" s="7" t="s">
        <v>345</v>
      </c>
      <c r="D265" s="8" t="s">
        <v>819</v>
      </c>
      <c r="E265" s="87">
        <v>165.2</v>
      </c>
      <c r="F265" s="88">
        <v>5</v>
      </c>
      <c r="G265" s="89">
        <f t="shared" si="9"/>
        <v>826</v>
      </c>
      <c r="H265" s="87">
        <v>165.2</v>
      </c>
      <c r="I265" s="90">
        <v>5</v>
      </c>
      <c r="J265" s="89">
        <f t="shared" si="10"/>
        <v>826</v>
      </c>
      <c r="K265" s="92"/>
      <c r="L265" s="93"/>
      <c r="M265" s="94">
        <f t="shared" si="11"/>
        <v>0</v>
      </c>
    </row>
    <row r="266" spans="1:13" s="9" customFormat="1" ht="12.75" x14ac:dyDescent="0.2">
      <c r="A266" s="5">
        <v>44657</v>
      </c>
      <c r="B266" s="6" t="s">
        <v>153</v>
      </c>
      <c r="C266" s="7" t="s">
        <v>347</v>
      </c>
      <c r="D266" s="8" t="s">
        <v>160</v>
      </c>
      <c r="E266" s="87">
        <v>172.12</v>
      </c>
      <c r="F266" s="88">
        <v>18</v>
      </c>
      <c r="G266" s="89">
        <f t="shared" si="9"/>
        <v>3098.16</v>
      </c>
      <c r="H266" s="87">
        <v>172.12</v>
      </c>
      <c r="I266" s="90">
        <v>16</v>
      </c>
      <c r="J266" s="89">
        <f t="shared" si="10"/>
        <v>2753.92</v>
      </c>
      <c r="K266" s="92"/>
      <c r="L266" s="93"/>
      <c r="M266" s="94">
        <f t="shared" si="11"/>
        <v>0</v>
      </c>
    </row>
    <row r="267" spans="1:13" s="9" customFormat="1" ht="12.75" x14ac:dyDescent="0.2">
      <c r="A267" s="5">
        <v>43895</v>
      </c>
      <c r="B267" s="6" t="s">
        <v>32</v>
      </c>
      <c r="C267" s="7" t="s">
        <v>645</v>
      </c>
      <c r="D267" s="8" t="s">
        <v>646</v>
      </c>
      <c r="E267" s="87">
        <v>273.07</v>
      </c>
      <c r="F267" s="88">
        <v>0</v>
      </c>
      <c r="G267" s="89">
        <f t="shared" si="9"/>
        <v>0</v>
      </c>
      <c r="H267" s="87">
        <v>273.07</v>
      </c>
      <c r="I267" s="90">
        <v>0</v>
      </c>
      <c r="J267" s="89">
        <f t="shared" si="10"/>
        <v>0</v>
      </c>
      <c r="K267" s="92"/>
      <c r="L267" s="93"/>
      <c r="M267" s="94">
        <f t="shared" si="11"/>
        <v>0</v>
      </c>
    </row>
    <row r="268" spans="1:13" s="9" customFormat="1" ht="12.75" x14ac:dyDescent="0.2">
      <c r="A268" s="101">
        <v>44477</v>
      </c>
      <c r="B268" s="6" t="s">
        <v>32</v>
      </c>
      <c r="C268" s="7" t="s">
        <v>349</v>
      </c>
      <c r="D268" s="8" t="s">
        <v>271</v>
      </c>
      <c r="E268" s="87">
        <v>813.02</v>
      </c>
      <c r="F268" s="88">
        <v>1</v>
      </c>
      <c r="G268" s="89">
        <f t="shared" si="9"/>
        <v>813.02</v>
      </c>
      <c r="H268" s="87">
        <v>813.02</v>
      </c>
      <c r="I268" s="90">
        <v>1</v>
      </c>
      <c r="J268" s="89">
        <f t="shared" si="10"/>
        <v>813.02</v>
      </c>
      <c r="K268" s="92"/>
      <c r="L268" s="93"/>
      <c r="M268" s="94">
        <f t="shared" si="11"/>
        <v>0</v>
      </c>
    </row>
    <row r="269" spans="1:13" s="9" customFormat="1" ht="12.75" x14ac:dyDescent="0.2">
      <c r="A269" s="5">
        <v>43895</v>
      </c>
      <c r="B269" s="6" t="s">
        <v>32</v>
      </c>
      <c r="C269" s="7" t="s">
        <v>351</v>
      </c>
      <c r="D269" s="8" t="s">
        <v>140</v>
      </c>
      <c r="E269" s="87">
        <v>477.51</v>
      </c>
      <c r="F269" s="88">
        <v>12</v>
      </c>
      <c r="G269" s="89">
        <f t="shared" ref="G269:G332" si="12">E269*F269</f>
        <v>5730.12</v>
      </c>
      <c r="H269" s="87">
        <v>477.51</v>
      </c>
      <c r="I269" s="90">
        <v>12</v>
      </c>
      <c r="J269" s="89">
        <f t="shared" si="10"/>
        <v>5730.12</v>
      </c>
      <c r="K269" s="92"/>
      <c r="L269" s="93"/>
      <c r="M269" s="94">
        <f t="shared" si="11"/>
        <v>0</v>
      </c>
    </row>
    <row r="270" spans="1:13" s="9" customFormat="1" ht="12.75" x14ac:dyDescent="0.2">
      <c r="A270" s="5">
        <v>44273</v>
      </c>
      <c r="B270" s="6" t="s">
        <v>32</v>
      </c>
      <c r="C270" s="7" t="s">
        <v>356</v>
      </c>
      <c r="D270" s="8" t="s">
        <v>272</v>
      </c>
      <c r="E270" s="87">
        <v>1415.06</v>
      </c>
      <c r="F270" s="88">
        <v>2</v>
      </c>
      <c r="G270" s="89">
        <f t="shared" si="12"/>
        <v>2830.12</v>
      </c>
      <c r="H270" s="87">
        <v>1415.06</v>
      </c>
      <c r="I270" s="90">
        <v>2</v>
      </c>
      <c r="J270" s="89">
        <f t="shared" ref="J270:J412" si="13">H270*I270</f>
        <v>2830.12</v>
      </c>
      <c r="K270" s="92"/>
      <c r="L270" s="93"/>
      <c r="M270" s="94">
        <f t="shared" ref="M270:M333" si="14">+K270*L270</f>
        <v>0</v>
      </c>
    </row>
    <row r="271" spans="1:13" s="9" customFormat="1" ht="12.75" x14ac:dyDescent="0.2">
      <c r="A271" s="5">
        <v>44645</v>
      </c>
      <c r="B271" s="6" t="s">
        <v>35</v>
      </c>
      <c r="C271" s="7" t="s">
        <v>358</v>
      </c>
      <c r="D271" s="8" t="s">
        <v>145</v>
      </c>
      <c r="E271" s="87">
        <v>5.17</v>
      </c>
      <c r="F271" s="88">
        <v>24</v>
      </c>
      <c r="G271" s="89">
        <f t="shared" si="12"/>
        <v>124.08</v>
      </c>
      <c r="H271" s="87">
        <v>5.17</v>
      </c>
      <c r="I271" s="90">
        <v>0</v>
      </c>
      <c r="J271" s="89">
        <f t="shared" si="13"/>
        <v>0</v>
      </c>
      <c r="K271" s="92"/>
      <c r="L271" s="93"/>
      <c r="M271" s="94">
        <f t="shared" si="14"/>
        <v>0</v>
      </c>
    </row>
    <row r="272" spans="1:13" s="9" customFormat="1" ht="12.75" x14ac:dyDescent="0.2">
      <c r="A272" s="5">
        <v>44645</v>
      </c>
      <c r="B272" s="6" t="s">
        <v>35</v>
      </c>
      <c r="C272" s="7" t="s">
        <v>360</v>
      </c>
      <c r="D272" s="8" t="s">
        <v>68</v>
      </c>
      <c r="E272" s="87">
        <v>27.96</v>
      </c>
      <c r="F272" s="88">
        <v>17</v>
      </c>
      <c r="G272" s="89">
        <f t="shared" si="12"/>
        <v>475.32</v>
      </c>
      <c r="H272" s="87">
        <v>27.96</v>
      </c>
      <c r="I272" s="90">
        <v>10</v>
      </c>
      <c r="J272" s="89">
        <f t="shared" si="13"/>
        <v>279.60000000000002</v>
      </c>
      <c r="K272" s="92"/>
      <c r="L272" s="93"/>
      <c r="M272" s="94">
        <f t="shared" si="14"/>
        <v>0</v>
      </c>
    </row>
    <row r="273" spans="1:13" s="9" customFormat="1" ht="12.75" x14ac:dyDescent="0.2">
      <c r="A273" s="5">
        <v>44645</v>
      </c>
      <c r="B273" s="6" t="s">
        <v>35</v>
      </c>
      <c r="C273" s="7" t="s">
        <v>362</v>
      </c>
      <c r="D273" s="8" t="s">
        <v>69</v>
      </c>
      <c r="E273" s="87">
        <v>44.1</v>
      </c>
      <c r="F273" s="88">
        <v>21</v>
      </c>
      <c r="G273" s="89">
        <f t="shared" si="12"/>
        <v>926.1</v>
      </c>
      <c r="H273" s="87">
        <v>44.1</v>
      </c>
      <c r="I273" s="90">
        <v>12</v>
      </c>
      <c r="J273" s="89">
        <f t="shared" si="13"/>
        <v>529.20000000000005</v>
      </c>
      <c r="K273" s="92"/>
      <c r="L273" s="93"/>
      <c r="M273" s="94">
        <f t="shared" si="14"/>
        <v>0</v>
      </c>
    </row>
    <row r="274" spans="1:13" s="9" customFormat="1" ht="12.75" x14ac:dyDescent="0.2">
      <c r="A274" s="5">
        <v>44364</v>
      </c>
      <c r="B274" s="6" t="s">
        <v>13</v>
      </c>
      <c r="C274" s="7" t="s">
        <v>647</v>
      </c>
      <c r="D274" s="8" t="s">
        <v>648</v>
      </c>
      <c r="E274" s="87">
        <v>200</v>
      </c>
      <c r="F274" s="88">
        <v>0</v>
      </c>
      <c r="G274" s="89">
        <f t="shared" si="12"/>
        <v>0</v>
      </c>
      <c r="H274" s="87">
        <v>200</v>
      </c>
      <c r="I274" s="90">
        <v>0</v>
      </c>
      <c r="J274" s="89">
        <f t="shared" si="13"/>
        <v>0</v>
      </c>
      <c r="K274" s="92"/>
      <c r="L274" s="93"/>
      <c r="M274" s="94">
        <f t="shared" si="14"/>
        <v>0</v>
      </c>
    </row>
    <row r="275" spans="1:13" s="9" customFormat="1" ht="12.75" x14ac:dyDescent="0.2">
      <c r="A275" s="5">
        <v>44364</v>
      </c>
      <c r="B275" s="6" t="s">
        <v>13</v>
      </c>
      <c r="C275" s="7" t="s">
        <v>365</v>
      </c>
      <c r="D275" s="8" t="s">
        <v>119</v>
      </c>
      <c r="E275" s="87">
        <v>209</v>
      </c>
      <c r="F275" s="88">
        <v>3</v>
      </c>
      <c r="G275" s="89">
        <f t="shared" si="12"/>
        <v>627</v>
      </c>
      <c r="H275" s="87">
        <v>209</v>
      </c>
      <c r="I275" s="90">
        <v>2</v>
      </c>
      <c r="J275" s="89">
        <f t="shared" si="13"/>
        <v>418</v>
      </c>
      <c r="K275" s="92"/>
      <c r="L275" s="93"/>
      <c r="M275" s="94">
        <f t="shared" si="14"/>
        <v>0</v>
      </c>
    </row>
    <row r="276" spans="1:13" s="9" customFormat="1" ht="12.75" x14ac:dyDescent="0.2">
      <c r="A276" s="5">
        <v>44265</v>
      </c>
      <c r="B276" s="6" t="s">
        <v>387</v>
      </c>
      <c r="C276" s="7" t="s">
        <v>369</v>
      </c>
      <c r="D276" s="8" t="s">
        <v>204</v>
      </c>
      <c r="E276" s="87">
        <v>83.78</v>
      </c>
      <c r="F276" s="88">
        <v>24</v>
      </c>
      <c r="G276" s="89">
        <f t="shared" si="12"/>
        <v>2010.72</v>
      </c>
      <c r="H276" s="87">
        <v>83.78</v>
      </c>
      <c r="I276" s="90">
        <v>24</v>
      </c>
      <c r="J276" s="89">
        <f t="shared" si="13"/>
        <v>2010.72</v>
      </c>
      <c r="K276" s="92"/>
      <c r="L276" s="93"/>
      <c r="M276" s="94">
        <f t="shared" si="14"/>
        <v>0</v>
      </c>
    </row>
    <row r="277" spans="1:13" s="9" customFormat="1" ht="12.75" x14ac:dyDescent="0.2">
      <c r="A277" s="5">
        <v>44364</v>
      </c>
      <c r="B277" s="6" t="s">
        <v>387</v>
      </c>
      <c r="C277" s="7" t="s">
        <v>371</v>
      </c>
      <c r="D277" s="8" t="s">
        <v>165</v>
      </c>
      <c r="E277" s="111">
        <v>18</v>
      </c>
      <c r="F277" s="88">
        <v>360</v>
      </c>
      <c r="G277" s="89">
        <f t="shared" si="12"/>
        <v>6480</v>
      </c>
      <c r="H277" s="111">
        <v>18</v>
      </c>
      <c r="I277" s="90">
        <v>358</v>
      </c>
      <c r="J277" s="89">
        <f t="shared" si="13"/>
        <v>6444</v>
      </c>
      <c r="K277" s="92"/>
      <c r="L277" s="93"/>
      <c r="M277" s="94">
        <f t="shared" si="14"/>
        <v>0</v>
      </c>
    </row>
    <row r="278" spans="1:13" s="9" customFormat="1" ht="12.75" x14ac:dyDescent="0.2">
      <c r="A278" s="101">
        <v>44448</v>
      </c>
      <c r="B278" s="103" t="s">
        <v>35</v>
      </c>
      <c r="C278" s="7" t="s">
        <v>649</v>
      </c>
      <c r="D278" s="8" t="s">
        <v>650</v>
      </c>
      <c r="E278" s="111">
        <v>442.5</v>
      </c>
      <c r="F278" s="88">
        <v>0</v>
      </c>
      <c r="G278" s="89">
        <f t="shared" si="12"/>
        <v>0</v>
      </c>
      <c r="H278" s="111">
        <v>442.5</v>
      </c>
      <c r="I278" s="90">
        <v>0</v>
      </c>
      <c r="J278" s="89">
        <f t="shared" si="13"/>
        <v>0</v>
      </c>
      <c r="K278" s="92"/>
      <c r="L278" s="93"/>
      <c r="M278" s="94">
        <f t="shared" si="14"/>
        <v>0</v>
      </c>
    </row>
    <row r="279" spans="1:13" s="9" customFormat="1" ht="12.75" x14ac:dyDescent="0.2">
      <c r="A279" s="5">
        <v>44477</v>
      </c>
      <c r="B279" s="6" t="s">
        <v>35</v>
      </c>
      <c r="C279" s="7" t="s">
        <v>373</v>
      </c>
      <c r="D279" s="8" t="s">
        <v>306</v>
      </c>
      <c r="E279" s="111">
        <v>6.14</v>
      </c>
      <c r="F279" s="88">
        <v>0</v>
      </c>
      <c r="G279" s="89">
        <f t="shared" si="12"/>
        <v>0</v>
      </c>
      <c r="H279" s="111">
        <v>6.14</v>
      </c>
      <c r="I279" s="90">
        <v>0</v>
      </c>
      <c r="J279" s="89">
        <f t="shared" si="13"/>
        <v>0</v>
      </c>
      <c r="K279" s="92"/>
      <c r="L279" s="93"/>
      <c r="M279" s="94">
        <f t="shared" si="14"/>
        <v>0</v>
      </c>
    </row>
    <row r="280" spans="1:13" s="9" customFormat="1" ht="12.75" x14ac:dyDescent="0.2">
      <c r="A280" s="5">
        <v>44123</v>
      </c>
      <c r="B280" s="6" t="s">
        <v>35</v>
      </c>
      <c r="C280" s="7" t="s">
        <v>651</v>
      </c>
      <c r="D280" s="8" t="s">
        <v>652</v>
      </c>
      <c r="E280" s="111">
        <v>254.88</v>
      </c>
      <c r="F280" s="88">
        <v>0</v>
      </c>
      <c r="G280" s="89">
        <f t="shared" si="12"/>
        <v>0</v>
      </c>
      <c r="H280" s="111">
        <v>254.88</v>
      </c>
      <c r="I280" s="90">
        <v>0</v>
      </c>
      <c r="J280" s="89">
        <f t="shared" si="13"/>
        <v>0</v>
      </c>
      <c r="K280" s="92"/>
      <c r="L280" s="93"/>
      <c r="M280" s="94">
        <f t="shared" si="14"/>
        <v>0</v>
      </c>
    </row>
    <row r="281" spans="1:13" s="9" customFormat="1" ht="12.75" x14ac:dyDescent="0.2">
      <c r="A281" s="5">
        <v>43746</v>
      </c>
      <c r="B281" s="6" t="s">
        <v>35</v>
      </c>
      <c r="C281" s="7" t="s">
        <v>653</v>
      </c>
      <c r="D281" s="8" t="s">
        <v>654</v>
      </c>
      <c r="E281" s="111">
        <v>182.9</v>
      </c>
      <c r="F281" s="88">
        <v>0</v>
      </c>
      <c r="G281" s="89">
        <f t="shared" si="12"/>
        <v>0</v>
      </c>
      <c r="H281" s="111">
        <v>182.9</v>
      </c>
      <c r="I281" s="90">
        <v>0</v>
      </c>
      <c r="J281" s="89">
        <f t="shared" si="13"/>
        <v>0</v>
      </c>
      <c r="K281" s="92"/>
      <c r="L281" s="93"/>
      <c r="M281" s="94">
        <f t="shared" si="14"/>
        <v>0</v>
      </c>
    </row>
    <row r="282" spans="1:13" s="9" customFormat="1" ht="12.75" x14ac:dyDescent="0.2">
      <c r="A282" s="5">
        <v>43895</v>
      </c>
      <c r="B282" s="6" t="s">
        <v>35</v>
      </c>
      <c r="C282" s="7" t="s">
        <v>655</v>
      </c>
      <c r="D282" s="8" t="s">
        <v>656</v>
      </c>
      <c r="E282" s="111">
        <v>146.32</v>
      </c>
      <c r="F282" s="88">
        <v>0</v>
      </c>
      <c r="G282" s="89">
        <f t="shared" si="12"/>
        <v>0</v>
      </c>
      <c r="H282" s="111">
        <v>146.32</v>
      </c>
      <c r="I282" s="90">
        <v>0</v>
      </c>
      <c r="J282" s="89">
        <f t="shared" si="13"/>
        <v>0</v>
      </c>
      <c r="K282" s="92"/>
      <c r="L282" s="93"/>
      <c r="M282" s="94">
        <f t="shared" si="14"/>
        <v>0</v>
      </c>
    </row>
    <row r="283" spans="1:13" s="9" customFormat="1" ht="12.75" x14ac:dyDescent="0.2">
      <c r="A283" s="5">
        <v>43746</v>
      </c>
      <c r="B283" s="6" t="s">
        <v>35</v>
      </c>
      <c r="C283" s="7" t="s">
        <v>657</v>
      </c>
      <c r="D283" s="8" t="s">
        <v>658</v>
      </c>
      <c r="E283" s="87">
        <v>92.04</v>
      </c>
      <c r="F283" s="88">
        <v>0</v>
      </c>
      <c r="G283" s="89">
        <f t="shared" si="12"/>
        <v>0</v>
      </c>
      <c r="H283" s="87">
        <v>92.04</v>
      </c>
      <c r="I283" s="90">
        <v>0</v>
      </c>
      <c r="J283" s="89">
        <f t="shared" si="13"/>
        <v>0</v>
      </c>
      <c r="K283" s="92"/>
      <c r="L283" s="93"/>
      <c r="M283" s="94">
        <f t="shared" si="14"/>
        <v>0</v>
      </c>
    </row>
    <row r="284" spans="1:13" s="9" customFormat="1" ht="12.75" x14ac:dyDescent="0.2">
      <c r="A284" s="5">
        <v>44123</v>
      </c>
      <c r="B284" s="6" t="s">
        <v>35</v>
      </c>
      <c r="C284" s="7" t="s">
        <v>659</v>
      </c>
      <c r="D284" s="8" t="s">
        <v>660</v>
      </c>
      <c r="E284" s="87">
        <v>1475</v>
      </c>
      <c r="F284" s="88">
        <v>0</v>
      </c>
      <c r="G284" s="89">
        <f t="shared" si="12"/>
        <v>0</v>
      </c>
      <c r="H284" s="87">
        <v>1475</v>
      </c>
      <c r="I284" s="90">
        <v>0</v>
      </c>
      <c r="J284" s="89">
        <f t="shared" si="13"/>
        <v>0</v>
      </c>
      <c r="K284" s="92"/>
      <c r="L284" s="93"/>
      <c r="M284" s="94">
        <f t="shared" si="14"/>
        <v>0</v>
      </c>
    </row>
    <row r="285" spans="1:13" s="9" customFormat="1" ht="12.75" x14ac:dyDescent="0.2">
      <c r="A285" s="5">
        <v>44000</v>
      </c>
      <c r="B285" s="6" t="s">
        <v>35</v>
      </c>
      <c r="C285" s="7" t="s">
        <v>661</v>
      </c>
      <c r="D285" s="8" t="s">
        <v>662</v>
      </c>
      <c r="E285" s="87">
        <v>153.4</v>
      </c>
      <c r="F285" s="88">
        <v>0</v>
      </c>
      <c r="G285" s="89">
        <f t="shared" si="12"/>
        <v>0</v>
      </c>
      <c r="H285" s="87">
        <v>153.4</v>
      </c>
      <c r="I285" s="90">
        <v>0</v>
      </c>
      <c r="J285" s="89">
        <f t="shared" si="13"/>
        <v>0</v>
      </c>
      <c r="K285" s="92"/>
      <c r="L285" s="93"/>
      <c r="M285" s="94">
        <f t="shared" si="14"/>
        <v>0</v>
      </c>
    </row>
    <row r="286" spans="1:13" s="9" customFormat="1" ht="12.75" x14ac:dyDescent="0.2">
      <c r="A286" s="5">
        <v>44477</v>
      </c>
      <c r="B286" s="6" t="s">
        <v>35</v>
      </c>
      <c r="C286" s="7" t="s">
        <v>663</v>
      </c>
      <c r="D286" s="8" t="s">
        <v>664</v>
      </c>
      <c r="E286" s="87">
        <v>165.2</v>
      </c>
      <c r="F286" s="88">
        <v>0</v>
      </c>
      <c r="G286" s="89">
        <f t="shared" si="12"/>
        <v>0</v>
      </c>
      <c r="H286" s="87">
        <v>165.2</v>
      </c>
      <c r="I286" s="90">
        <v>0</v>
      </c>
      <c r="J286" s="89">
        <f t="shared" si="13"/>
        <v>0</v>
      </c>
      <c r="K286" s="92"/>
      <c r="L286" s="93"/>
      <c r="M286" s="94">
        <f t="shared" si="14"/>
        <v>0</v>
      </c>
    </row>
    <row r="287" spans="1:13" s="9" customFormat="1" ht="12.75" x14ac:dyDescent="0.2">
      <c r="A287" s="101">
        <v>44448</v>
      </c>
      <c r="B287" s="103" t="s">
        <v>35</v>
      </c>
      <c r="C287" s="7" t="s">
        <v>665</v>
      </c>
      <c r="D287" s="8" t="s">
        <v>666</v>
      </c>
      <c r="E287" s="87">
        <v>177</v>
      </c>
      <c r="F287" s="88">
        <v>0</v>
      </c>
      <c r="G287" s="89">
        <f t="shared" si="12"/>
        <v>0</v>
      </c>
      <c r="H287" s="87">
        <v>177</v>
      </c>
      <c r="I287" s="90">
        <v>0</v>
      </c>
      <c r="J287" s="89">
        <f t="shared" si="13"/>
        <v>0</v>
      </c>
      <c r="K287" s="92"/>
      <c r="L287" s="93"/>
      <c r="M287" s="94">
        <f t="shared" si="14"/>
        <v>0</v>
      </c>
    </row>
    <row r="288" spans="1:13" s="9" customFormat="1" ht="12.75" x14ac:dyDescent="0.2">
      <c r="A288" s="101">
        <v>44448</v>
      </c>
      <c r="B288" s="103" t="s">
        <v>35</v>
      </c>
      <c r="C288" s="7" t="s">
        <v>667</v>
      </c>
      <c r="D288" s="8" t="s">
        <v>668</v>
      </c>
      <c r="E288" s="87">
        <v>472</v>
      </c>
      <c r="F288" s="88">
        <v>0</v>
      </c>
      <c r="G288" s="89">
        <f t="shared" si="12"/>
        <v>0</v>
      </c>
      <c r="H288" s="87">
        <v>472</v>
      </c>
      <c r="I288" s="90">
        <v>0</v>
      </c>
      <c r="J288" s="89">
        <f t="shared" si="13"/>
        <v>0</v>
      </c>
      <c r="K288" s="92"/>
      <c r="L288" s="93"/>
      <c r="M288" s="94">
        <f t="shared" si="14"/>
        <v>0</v>
      </c>
    </row>
    <row r="289" spans="1:13" s="9" customFormat="1" ht="12.75" x14ac:dyDescent="0.2">
      <c r="A289" s="101">
        <v>43895</v>
      </c>
      <c r="B289" s="6" t="s">
        <v>35</v>
      </c>
      <c r="C289" s="7" t="s">
        <v>669</v>
      </c>
      <c r="D289" s="8" t="s">
        <v>670</v>
      </c>
      <c r="E289" s="87">
        <v>135.69999999999999</v>
      </c>
      <c r="F289" s="88">
        <v>0</v>
      </c>
      <c r="G289" s="89">
        <f t="shared" si="12"/>
        <v>0</v>
      </c>
      <c r="H289" s="87">
        <v>135.69999999999999</v>
      </c>
      <c r="I289" s="90">
        <v>0</v>
      </c>
      <c r="J289" s="89">
        <f t="shared" si="13"/>
        <v>0</v>
      </c>
      <c r="K289" s="92"/>
      <c r="L289" s="93"/>
      <c r="M289" s="94">
        <f t="shared" si="14"/>
        <v>0</v>
      </c>
    </row>
    <row r="290" spans="1:13" s="9" customFormat="1" ht="12.75" x14ac:dyDescent="0.2">
      <c r="A290" s="101">
        <v>43909</v>
      </c>
      <c r="B290" s="6" t="s">
        <v>35</v>
      </c>
      <c r="C290" s="7" t="s">
        <v>671</v>
      </c>
      <c r="D290" s="8" t="s">
        <v>672</v>
      </c>
      <c r="E290" s="87">
        <v>127.44</v>
      </c>
      <c r="F290" s="88">
        <v>0</v>
      </c>
      <c r="G290" s="89">
        <f t="shared" si="12"/>
        <v>0</v>
      </c>
      <c r="H290" s="87">
        <v>127.44</v>
      </c>
      <c r="I290" s="90">
        <v>0</v>
      </c>
      <c r="J290" s="89">
        <f t="shared" si="13"/>
        <v>0</v>
      </c>
      <c r="K290" s="92"/>
      <c r="L290" s="93"/>
      <c r="M290" s="94">
        <f t="shared" si="14"/>
        <v>0</v>
      </c>
    </row>
    <row r="291" spans="1:13" s="9" customFormat="1" ht="12.75" x14ac:dyDescent="0.2">
      <c r="A291" s="101">
        <v>44448</v>
      </c>
      <c r="B291" s="6" t="s">
        <v>35</v>
      </c>
      <c r="C291" s="7" t="s">
        <v>417</v>
      </c>
      <c r="D291" s="8" t="s">
        <v>307</v>
      </c>
      <c r="E291" s="87">
        <v>1191.8</v>
      </c>
      <c r="F291" s="88">
        <v>0</v>
      </c>
      <c r="G291" s="89">
        <f t="shared" si="12"/>
        <v>0</v>
      </c>
      <c r="H291" s="87">
        <v>1191.8</v>
      </c>
      <c r="I291" s="90">
        <v>0</v>
      </c>
      <c r="J291" s="89">
        <f t="shared" si="13"/>
        <v>0</v>
      </c>
      <c r="K291" s="92"/>
      <c r="L291" s="93"/>
      <c r="M291" s="94">
        <f t="shared" si="14"/>
        <v>0</v>
      </c>
    </row>
    <row r="292" spans="1:13" s="9" customFormat="1" ht="12.75" x14ac:dyDescent="0.2">
      <c r="A292" s="101">
        <v>44448</v>
      </c>
      <c r="B292" s="6" t="s">
        <v>35</v>
      </c>
      <c r="C292" s="7" t="s">
        <v>416</v>
      </c>
      <c r="D292" s="8" t="s">
        <v>308</v>
      </c>
      <c r="E292" s="87">
        <v>306.8</v>
      </c>
      <c r="F292" s="88">
        <v>0</v>
      </c>
      <c r="G292" s="89">
        <f t="shared" si="12"/>
        <v>0</v>
      </c>
      <c r="H292" s="87">
        <v>306.8</v>
      </c>
      <c r="I292" s="90">
        <v>0</v>
      </c>
      <c r="J292" s="89">
        <f t="shared" si="13"/>
        <v>0</v>
      </c>
      <c r="K292" s="92"/>
      <c r="L292" s="93"/>
      <c r="M292" s="94">
        <f t="shared" si="14"/>
        <v>0</v>
      </c>
    </row>
    <row r="293" spans="1:13" s="9" customFormat="1" ht="12.75" x14ac:dyDescent="0.2">
      <c r="A293" s="101">
        <v>44503</v>
      </c>
      <c r="B293" s="6" t="s">
        <v>35</v>
      </c>
      <c r="C293" s="7" t="s">
        <v>415</v>
      </c>
      <c r="D293" s="8" t="s">
        <v>309</v>
      </c>
      <c r="E293" s="87">
        <v>772.9</v>
      </c>
      <c r="F293" s="88">
        <v>0</v>
      </c>
      <c r="G293" s="89">
        <f t="shared" si="12"/>
        <v>0</v>
      </c>
      <c r="H293" s="87">
        <v>772.9</v>
      </c>
      <c r="I293" s="90">
        <v>0</v>
      </c>
      <c r="J293" s="89">
        <f t="shared" si="13"/>
        <v>0</v>
      </c>
      <c r="K293" s="92"/>
      <c r="L293" s="93"/>
      <c r="M293" s="94">
        <f t="shared" si="14"/>
        <v>0</v>
      </c>
    </row>
    <row r="294" spans="1:13" s="9" customFormat="1" ht="12.75" x14ac:dyDescent="0.2">
      <c r="A294" s="101">
        <v>44448</v>
      </c>
      <c r="B294" s="6" t="s">
        <v>35</v>
      </c>
      <c r="C294" s="7" t="s">
        <v>414</v>
      </c>
      <c r="D294" s="8" t="s">
        <v>310</v>
      </c>
      <c r="E294" s="87">
        <v>1417.18</v>
      </c>
      <c r="F294" s="88">
        <v>0</v>
      </c>
      <c r="G294" s="89">
        <f t="shared" si="12"/>
        <v>0</v>
      </c>
      <c r="H294" s="87">
        <v>1417.18</v>
      </c>
      <c r="I294" s="90">
        <v>0</v>
      </c>
      <c r="J294" s="89">
        <f t="shared" si="13"/>
        <v>0</v>
      </c>
      <c r="K294" s="92"/>
      <c r="L294" s="93"/>
      <c r="M294" s="94">
        <f t="shared" si="14"/>
        <v>0</v>
      </c>
    </row>
    <row r="295" spans="1:13" s="9" customFormat="1" ht="12.75" x14ac:dyDescent="0.2">
      <c r="A295" s="101">
        <v>44448</v>
      </c>
      <c r="B295" s="6" t="s">
        <v>35</v>
      </c>
      <c r="C295" s="7" t="s">
        <v>673</v>
      </c>
      <c r="D295" s="8" t="s">
        <v>674</v>
      </c>
      <c r="E295" s="87">
        <v>342.2</v>
      </c>
      <c r="F295" s="88">
        <v>0</v>
      </c>
      <c r="G295" s="89">
        <f t="shared" si="12"/>
        <v>0</v>
      </c>
      <c r="H295" s="87">
        <v>342.2</v>
      </c>
      <c r="I295" s="90">
        <v>0</v>
      </c>
      <c r="J295" s="89">
        <f t="shared" si="13"/>
        <v>0</v>
      </c>
      <c r="K295" s="92"/>
      <c r="L295" s="93"/>
      <c r="M295" s="94">
        <f t="shared" si="14"/>
        <v>0</v>
      </c>
    </row>
    <row r="296" spans="1:13" s="9" customFormat="1" ht="12.75" x14ac:dyDescent="0.2">
      <c r="A296" s="101">
        <v>44448</v>
      </c>
      <c r="B296" s="6" t="s">
        <v>35</v>
      </c>
      <c r="C296" s="7" t="s">
        <v>413</v>
      </c>
      <c r="D296" s="8" t="s">
        <v>311</v>
      </c>
      <c r="E296" s="87">
        <v>961.7</v>
      </c>
      <c r="F296" s="88">
        <v>0</v>
      </c>
      <c r="G296" s="89">
        <f t="shared" si="12"/>
        <v>0</v>
      </c>
      <c r="H296" s="87">
        <v>961.7</v>
      </c>
      <c r="I296" s="90">
        <v>0</v>
      </c>
      <c r="J296" s="89">
        <f t="shared" si="13"/>
        <v>0</v>
      </c>
      <c r="K296" s="92"/>
      <c r="L296" s="93"/>
      <c r="M296" s="94">
        <f t="shared" si="14"/>
        <v>0</v>
      </c>
    </row>
    <row r="297" spans="1:13" s="9" customFormat="1" ht="12.75" x14ac:dyDescent="0.2">
      <c r="A297" s="5">
        <v>43889</v>
      </c>
      <c r="B297" s="6" t="s">
        <v>35</v>
      </c>
      <c r="C297" s="7" t="s">
        <v>412</v>
      </c>
      <c r="D297" s="8" t="s">
        <v>312</v>
      </c>
      <c r="E297" s="87">
        <v>654.9</v>
      </c>
      <c r="F297" s="88">
        <v>0</v>
      </c>
      <c r="G297" s="89">
        <f t="shared" si="12"/>
        <v>0</v>
      </c>
      <c r="H297" s="87">
        <v>654.9</v>
      </c>
      <c r="I297" s="90">
        <v>0</v>
      </c>
      <c r="J297" s="89">
        <f t="shared" si="13"/>
        <v>0</v>
      </c>
      <c r="K297" s="92"/>
      <c r="L297" s="93"/>
      <c r="M297" s="94">
        <f t="shared" si="14"/>
        <v>0</v>
      </c>
    </row>
    <row r="298" spans="1:13" s="9" customFormat="1" ht="12.75" x14ac:dyDescent="0.2">
      <c r="A298" s="101">
        <v>44448</v>
      </c>
      <c r="B298" s="103" t="s">
        <v>35</v>
      </c>
      <c r="C298" s="7" t="s">
        <v>675</v>
      </c>
      <c r="D298" s="8" t="s">
        <v>676</v>
      </c>
      <c r="E298" s="87">
        <v>1416</v>
      </c>
      <c r="F298" s="88">
        <v>0</v>
      </c>
      <c r="G298" s="89">
        <f t="shared" si="12"/>
        <v>0</v>
      </c>
      <c r="H298" s="87">
        <v>1416</v>
      </c>
      <c r="I298" s="90">
        <v>0</v>
      </c>
      <c r="J298" s="89">
        <f t="shared" si="13"/>
        <v>0</v>
      </c>
      <c r="K298" s="92"/>
      <c r="L298" s="93"/>
      <c r="M298" s="94">
        <f t="shared" si="14"/>
        <v>0</v>
      </c>
    </row>
    <row r="299" spans="1:13" s="9" customFormat="1" ht="12.75" x14ac:dyDescent="0.2">
      <c r="A299" s="101">
        <v>44448</v>
      </c>
      <c r="B299" s="6" t="s">
        <v>35</v>
      </c>
      <c r="C299" s="7" t="s">
        <v>677</v>
      </c>
      <c r="D299" s="8" t="s">
        <v>678</v>
      </c>
      <c r="E299" s="87">
        <v>6572.6</v>
      </c>
      <c r="F299" s="88">
        <v>0</v>
      </c>
      <c r="G299" s="89">
        <f t="shared" si="12"/>
        <v>0</v>
      </c>
      <c r="H299" s="87">
        <v>6572.6</v>
      </c>
      <c r="I299" s="90">
        <v>0</v>
      </c>
      <c r="J299" s="89">
        <f t="shared" si="13"/>
        <v>0</v>
      </c>
      <c r="K299" s="92"/>
      <c r="L299" s="93"/>
      <c r="M299" s="94">
        <f t="shared" si="14"/>
        <v>0</v>
      </c>
    </row>
    <row r="300" spans="1:13" s="9" customFormat="1" ht="12.75" x14ac:dyDescent="0.2">
      <c r="A300" s="5">
        <v>44487</v>
      </c>
      <c r="B300" s="6" t="s">
        <v>35</v>
      </c>
      <c r="C300" s="7" t="s">
        <v>679</v>
      </c>
      <c r="D300" s="8" t="s">
        <v>680</v>
      </c>
      <c r="E300" s="87">
        <v>3138.8</v>
      </c>
      <c r="F300" s="88">
        <v>0</v>
      </c>
      <c r="G300" s="89">
        <f t="shared" si="12"/>
        <v>0</v>
      </c>
      <c r="H300" s="87">
        <v>3138.8</v>
      </c>
      <c r="I300" s="90">
        <v>0</v>
      </c>
      <c r="J300" s="89">
        <f t="shared" si="13"/>
        <v>0</v>
      </c>
      <c r="K300" s="92"/>
      <c r="L300" s="93"/>
      <c r="M300" s="94">
        <f t="shared" si="14"/>
        <v>0</v>
      </c>
    </row>
    <row r="301" spans="1:13" s="9" customFormat="1" ht="12.75" x14ac:dyDescent="0.2">
      <c r="A301" s="5">
        <v>44503</v>
      </c>
      <c r="B301" s="6" t="s">
        <v>35</v>
      </c>
      <c r="C301" s="7" t="s">
        <v>411</v>
      </c>
      <c r="D301" s="8" t="s">
        <v>313</v>
      </c>
      <c r="E301" s="87">
        <v>6726</v>
      </c>
      <c r="F301" s="88">
        <v>0</v>
      </c>
      <c r="G301" s="89">
        <f t="shared" si="12"/>
        <v>0</v>
      </c>
      <c r="H301" s="87">
        <v>6726</v>
      </c>
      <c r="I301" s="90">
        <v>0</v>
      </c>
      <c r="J301" s="89">
        <f t="shared" si="13"/>
        <v>0</v>
      </c>
      <c r="K301" s="92"/>
      <c r="L301" s="93"/>
      <c r="M301" s="94">
        <f t="shared" si="14"/>
        <v>0</v>
      </c>
    </row>
    <row r="302" spans="1:13" s="9" customFormat="1" ht="12.75" x14ac:dyDescent="0.2">
      <c r="A302" s="5">
        <v>43566</v>
      </c>
      <c r="B302" s="6" t="s">
        <v>35</v>
      </c>
      <c r="C302" s="7" t="s">
        <v>681</v>
      </c>
      <c r="D302" s="8" t="s">
        <v>682</v>
      </c>
      <c r="E302" s="87">
        <v>18054</v>
      </c>
      <c r="F302" s="88">
        <v>0</v>
      </c>
      <c r="G302" s="89">
        <f t="shared" si="12"/>
        <v>0</v>
      </c>
      <c r="H302" s="87">
        <v>18054</v>
      </c>
      <c r="I302" s="90">
        <v>0</v>
      </c>
      <c r="J302" s="89">
        <f t="shared" si="13"/>
        <v>0</v>
      </c>
      <c r="K302" s="92"/>
      <c r="L302" s="93"/>
      <c r="M302" s="94">
        <f t="shared" si="14"/>
        <v>0</v>
      </c>
    </row>
    <row r="303" spans="1:13" s="9" customFormat="1" ht="12.75" x14ac:dyDescent="0.2">
      <c r="A303" s="101">
        <v>44477</v>
      </c>
      <c r="B303" s="6" t="s">
        <v>32</v>
      </c>
      <c r="C303" s="7" t="s">
        <v>683</v>
      </c>
      <c r="D303" s="8" t="s">
        <v>684</v>
      </c>
      <c r="E303" s="87">
        <v>377.6</v>
      </c>
      <c r="F303" s="88">
        <v>0</v>
      </c>
      <c r="G303" s="89">
        <f t="shared" si="12"/>
        <v>0</v>
      </c>
      <c r="H303" s="87">
        <v>377.6</v>
      </c>
      <c r="I303" s="90">
        <v>0</v>
      </c>
      <c r="J303" s="89">
        <f t="shared" si="13"/>
        <v>0</v>
      </c>
      <c r="K303" s="92"/>
      <c r="L303" s="93"/>
      <c r="M303" s="94">
        <f t="shared" si="14"/>
        <v>0</v>
      </c>
    </row>
    <row r="304" spans="1:13" s="9" customFormat="1" ht="12.75" x14ac:dyDescent="0.2">
      <c r="A304" s="101">
        <v>44477</v>
      </c>
      <c r="B304" s="6" t="s">
        <v>32</v>
      </c>
      <c r="C304" s="7" t="s">
        <v>410</v>
      </c>
      <c r="D304" s="8" t="s">
        <v>334</v>
      </c>
      <c r="E304" s="87">
        <v>3124.64</v>
      </c>
      <c r="F304" s="88">
        <v>1</v>
      </c>
      <c r="G304" s="89">
        <f t="shared" si="12"/>
        <v>3124.64</v>
      </c>
      <c r="H304" s="87">
        <v>3124.64</v>
      </c>
      <c r="I304" s="90">
        <v>0</v>
      </c>
      <c r="J304" s="89">
        <f t="shared" si="13"/>
        <v>0</v>
      </c>
      <c r="K304" s="92"/>
      <c r="L304" s="93"/>
      <c r="M304" s="94">
        <f t="shared" si="14"/>
        <v>0</v>
      </c>
    </row>
    <row r="305" spans="1:13" s="9" customFormat="1" ht="12.75" x14ac:dyDescent="0.2">
      <c r="A305" s="5">
        <v>44645</v>
      </c>
      <c r="B305" s="6" t="s">
        <v>35</v>
      </c>
      <c r="C305" s="7" t="s">
        <v>409</v>
      </c>
      <c r="D305" s="8" t="s">
        <v>335</v>
      </c>
      <c r="E305" s="87">
        <v>43.62</v>
      </c>
      <c r="F305" s="88">
        <v>3</v>
      </c>
      <c r="G305" s="89">
        <f t="shared" si="12"/>
        <v>130.85999999999999</v>
      </c>
      <c r="H305" s="87">
        <v>43.62</v>
      </c>
      <c r="I305" s="90">
        <v>3</v>
      </c>
      <c r="J305" s="89">
        <f t="shared" si="13"/>
        <v>130.85999999999999</v>
      </c>
      <c r="K305" s="92"/>
      <c r="L305" s="93"/>
      <c r="M305" s="94">
        <f t="shared" si="14"/>
        <v>0</v>
      </c>
    </row>
    <row r="306" spans="1:13" s="9" customFormat="1" ht="12.75" x14ac:dyDescent="0.2">
      <c r="A306" s="5">
        <v>44645</v>
      </c>
      <c r="B306" s="6" t="s">
        <v>124</v>
      </c>
      <c r="C306" s="7" t="s">
        <v>408</v>
      </c>
      <c r="D306" s="8" t="s">
        <v>336</v>
      </c>
      <c r="E306" s="87">
        <v>469.1</v>
      </c>
      <c r="F306" s="88">
        <v>10</v>
      </c>
      <c r="G306" s="89">
        <f t="shared" si="12"/>
        <v>4691</v>
      </c>
      <c r="H306" s="87">
        <v>469.1</v>
      </c>
      <c r="I306" s="90">
        <v>10</v>
      </c>
      <c r="J306" s="89">
        <f t="shared" si="13"/>
        <v>4691</v>
      </c>
      <c r="K306" s="92"/>
      <c r="L306" s="93"/>
      <c r="M306" s="94">
        <f t="shared" si="14"/>
        <v>0</v>
      </c>
    </row>
    <row r="307" spans="1:13" s="9" customFormat="1" ht="12.75" x14ac:dyDescent="0.2">
      <c r="A307" s="101">
        <v>44477</v>
      </c>
      <c r="B307" s="6" t="s">
        <v>173</v>
      </c>
      <c r="C307" s="7" t="s">
        <v>407</v>
      </c>
      <c r="D307" s="8" t="s">
        <v>337</v>
      </c>
      <c r="E307" s="87">
        <v>91</v>
      </c>
      <c r="F307" s="88">
        <v>5</v>
      </c>
      <c r="G307" s="89">
        <f t="shared" si="12"/>
        <v>455</v>
      </c>
      <c r="H307" s="87">
        <v>91</v>
      </c>
      <c r="I307" s="90">
        <v>0</v>
      </c>
      <c r="J307" s="89">
        <f t="shared" si="13"/>
        <v>0</v>
      </c>
      <c r="K307" s="92"/>
      <c r="L307" s="93"/>
      <c r="M307" s="94">
        <f t="shared" si="14"/>
        <v>0</v>
      </c>
    </row>
    <row r="308" spans="1:13" s="9" customFormat="1" ht="12.75" x14ac:dyDescent="0.2">
      <c r="A308" s="5">
        <v>44645</v>
      </c>
      <c r="B308" s="6" t="s">
        <v>387</v>
      </c>
      <c r="C308" s="7" t="s">
        <v>406</v>
      </c>
      <c r="D308" s="8" t="s">
        <v>820</v>
      </c>
      <c r="E308" s="87">
        <v>22.42</v>
      </c>
      <c r="F308" s="88">
        <v>13</v>
      </c>
      <c r="G308" s="89">
        <f t="shared" si="12"/>
        <v>291.46000000000004</v>
      </c>
      <c r="H308" s="87">
        <v>22.42</v>
      </c>
      <c r="I308" s="90">
        <v>13</v>
      </c>
      <c r="J308" s="89">
        <f t="shared" si="13"/>
        <v>291.46000000000004</v>
      </c>
      <c r="K308" s="92"/>
      <c r="L308" s="93"/>
      <c r="M308" s="94">
        <f t="shared" si="14"/>
        <v>0</v>
      </c>
    </row>
    <row r="309" spans="1:13" s="9" customFormat="1" ht="12.75" x14ac:dyDescent="0.2">
      <c r="A309" s="5">
        <v>44645</v>
      </c>
      <c r="B309" s="6" t="s">
        <v>387</v>
      </c>
      <c r="C309" s="7" t="s">
        <v>685</v>
      </c>
      <c r="D309" s="8" t="s">
        <v>821</v>
      </c>
      <c r="E309" s="87">
        <v>17.97</v>
      </c>
      <c r="F309" s="88">
        <v>68</v>
      </c>
      <c r="G309" s="89">
        <f t="shared" si="12"/>
        <v>1221.96</v>
      </c>
      <c r="H309" s="87">
        <v>17.97</v>
      </c>
      <c r="I309" s="90">
        <v>68</v>
      </c>
      <c r="J309" s="89">
        <f t="shared" si="13"/>
        <v>1221.96</v>
      </c>
      <c r="K309" s="92"/>
      <c r="L309" s="93"/>
      <c r="M309" s="94">
        <f t="shared" si="14"/>
        <v>0</v>
      </c>
    </row>
    <row r="310" spans="1:13" s="9" customFormat="1" ht="12.75" x14ac:dyDescent="0.2">
      <c r="A310" s="5">
        <v>44645</v>
      </c>
      <c r="B310" s="6" t="s">
        <v>35</v>
      </c>
      <c r="C310" s="7" t="s">
        <v>687</v>
      </c>
      <c r="D310" s="8" t="s">
        <v>686</v>
      </c>
      <c r="E310" s="87">
        <v>78</v>
      </c>
      <c r="F310" s="88">
        <v>12</v>
      </c>
      <c r="G310" s="89">
        <f t="shared" si="12"/>
        <v>936</v>
      </c>
      <c r="H310" s="87">
        <v>78</v>
      </c>
      <c r="I310" s="90">
        <v>12</v>
      </c>
      <c r="J310" s="89">
        <f t="shared" si="13"/>
        <v>936</v>
      </c>
      <c r="K310" s="92"/>
      <c r="L310" s="93"/>
      <c r="M310" s="94">
        <f t="shared" si="14"/>
        <v>0</v>
      </c>
    </row>
    <row r="311" spans="1:13" s="9" customFormat="1" ht="12.75" x14ac:dyDescent="0.2">
      <c r="A311" s="5">
        <v>44645</v>
      </c>
      <c r="B311" s="6" t="s">
        <v>35</v>
      </c>
      <c r="C311" s="7" t="s">
        <v>405</v>
      </c>
      <c r="D311" s="8" t="s">
        <v>688</v>
      </c>
      <c r="E311" s="87">
        <v>26.58</v>
      </c>
      <c r="F311" s="88">
        <v>12</v>
      </c>
      <c r="G311" s="89">
        <f t="shared" si="12"/>
        <v>318.95999999999998</v>
      </c>
      <c r="H311" s="87">
        <v>26.58</v>
      </c>
      <c r="I311" s="90">
        <v>12</v>
      </c>
      <c r="J311" s="89">
        <f t="shared" si="13"/>
        <v>318.95999999999998</v>
      </c>
      <c r="K311" s="92"/>
      <c r="L311" s="93"/>
      <c r="M311" s="94">
        <f t="shared" si="14"/>
        <v>0</v>
      </c>
    </row>
    <row r="312" spans="1:13" s="9" customFormat="1" ht="12.75" x14ac:dyDescent="0.2">
      <c r="A312" s="5">
        <v>44487</v>
      </c>
      <c r="B312" s="6" t="s">
        <v>387</v>
      </c>
      <c r="C312" s="7" t="s">
        <v>404</v>
      </c>
      <c r="D312" s="8" t="s">
        <v>338</v>
      </c>
      <c r="E312" s="87">
        <v>159</v>
      </c>
      <c r="F312" s="88">
        <v>15</v>
      </c>
      <c r="G312" s="89">
        <f t="shared" si="12"/>
        <v>2385</v>
      </c>
      <c r="H312" s="87">
        <v>159</v>
      </c>
      <c r="I312" s="90">
        <v>15</v>
      </c>
      <c r="J312" s="89">
        <f t="shared" si="13"/>
        <v>2385</v>
      </c>
      <c r="K312" s="92"/>
      <c r="L312" s="93"/>
      <c r="M312" s="94">
        <f t="shared" si="14"/>
        <v>0</v>
      </c>
    </row>
    <row r="313" spans="1:13" s="9" customFormat="1" ht="12.75" x14ac:dyDescent="0.2">
      <c r="A313" s="5">
        <v>43594</v>
      </c>
      <c r="B313" s="6" t="s">
        <v>35</v>
      </c>
      <c r="C313" s="7" t="s">
        <v>403</v>
      </c>
      <c r="D313" s="8" t="s">
        <v>340</v>
      </c>
      <c r="E313" s="87">
        <v>20</v>
      </c>
      <c r="F313" s="88">
        <v>54</v>
      </c>
      <c r="G313" s="89">
        <f t="shared" si="12"/>
        <v>1080</v>
      </c>
      <c r="H313" s="87">
        <v>20</v>
      </c>
      <c r="I313" s="90">
        <v>52</v>
      </c>
      <c r="J313" s="89">
        <f t="shared" si="13"/>
        <v>1040</v>
      </c>
      <c r="K313" s="92"/>
      <c r="L313" s="93"/>
      <c r="M313" s="94">
        <f t="shared" si="14"/>
        <v>0</v>
      </c>
    </row>
    <row r="314" spans="1:13" s="9" customFormat="1" ht="12.75" x14ac:dyDescent="0.2">
      <c r="A314" s="5">
        <v>44123</v>
      </c>
      <c r="B314" s="6" t="s">
        <v>35</v>
      </c>
      <c r="C314" s="7" t="s">
        <v>402</v>
      </c>
      <c r="D314" s="8" t="s">
        <v>342</v>
      </c>
      <c r="E314" s="87">
        <v>20</v>
      </c>
      <c r="F314" s="88">
        <v>59</v>
      </c>
      <c r="G314" s="89">
        <f t="shared" si="12"/>
        <v>1180</v>
      </c>
      <c r="H314" s="87">
        <v>20</v>
      </c>
      <c r="I314" s="90">
        <v>59</v>
      </c>
      <c r="J314" s="89">
        <f t="shared" si="13"/>
        <v>1180</v>
      </c>
      <c r="K314" s="92"/>
      <c r="L314" s="93"/>
      <c r="M314" s="94">
        <f t="shared" si="14"/>
        <v>0</v>
      </c>
    </row>
    <row r="315" spans="1:13" s="9" customFormat="1" ht="12.75" x14ac:dyDescent="0.2">
      <c r="A315" s="5">
        <v>44281</v>
      </c>
      <c r="B315" s="6" t="s">
        <v>35</v>
      </c>
      <c r="C315" s="7" t="s">
        <v>401</v>
      </c>
      <c r="D315" s="8" t="s">
        <v>344</v>
      </c>
      <c r="E315" s="87">
        <v>3805.5</v>
      </c>
      <c r="F315" s="88">
        <v>8</v>
      </c>
      <c r="G315" s="89">
        <f t="shared" si="12"/>
        <v>30444</v>
      </c>
      <c r="H315" s="87">
        <v>3805.5</v>
      </c>
      <c r="I315" s="90">
        <v>8</v>
      </c>
      <c r="J315" s="89">
        <f t="shared" si="13"/>
        <v>30444</v>
      </c>
      <c r="K315" s="92"/>
      <c r="L315" s="93"/>
      <c r="M315" s="94">
        <f t="shared" si="14"/>
        <v>0</v>
      </c>
    </row>
    <row r="316" spans="1:13" s="9" customFormat="1" ht="12.75" x14ac:dyDescent="0.2">
      <c r="A316" s="101" t="s">
        <v>1026</v>
      </c>
      <c r="B316" s="6" t="s">
        <v>17</v>
      </c>
      <c r="C316" s="7" t="s">
        <v>400</v>
      </c>
      <c r="D316" s="8" t="s">
        <v>346</v>
      </c>
      <c r="E316" s="87">
        <v>3.89</v>
      </c>
      <c r="F316" s="88">
        <v>17</v>
      </c>
      <c r="G316" s="89">
        <f t="shared" si="12"/>
        <v>66.13</v>
      </c>
      <c r="H316" s="87">
        <v>3.89</v>
      </c>
      <c r="I316" s="90">
        <v>12</v>
      </c>
      <c r="J316" s="89">
        <f t="shared" si="13"/>
        <v>46.68</v>
      </c>
      <c r="K316" s="92"/>
      <c r="L316" s="93"/>
      <c r="M316" s="94">
        <f t="shared" si="14"/>
        <v>0</v>
      </c>
    </row>
    <row r="317" spans="1:13" s="9" customFormat="1" ht="12.75" x14ac:dyDescent="0.2">
      <c r="A317" s="5">
        <v>44487</v>
      </c>
      <c r="B317" s="6" t="s">
        <v>13</v>
      </c>
      <c r="C317" s="7" t="s">
        <v>689</v>
      </c>
      <c r="D317" s="8" t="s">
        <v>348</v>
      </c>
      <c r="E317" s="87">
        <v>106.2</v>
      </c>
      <c r="F317" s="88">
        <v>5</v>
      </c>
      <c r="G317" s="89">
        <f t="shared" si="12"/>
        <v>531</v>
      </c>
      <c r="H317" s="87">
        <v>106.2</v>
      </c>
      <c r="I317" s="90">
        <v>5</v>
      </c>
      <c r="J317" s="89">
        <f t="shared" si="13"/>
        <v>531</v>
      </c>
      <c r="K317" s="92"/>
      <c r="L317" s="93"/>
      <c r="M317" s="94">
        <f t="shared" si="14"/>
        <v>0</v>
      </c>
    </row>
    <row r="318" spans="1:13" s="9" customFormat="1" ht="12.75" x14ac:dyDescent="0.2">
      <c r="A318" s="101">
        <v>44487</v>
      </c>
      <c r="B318" s="6" t="s">
        <v>1027</v>
      </c>
      <c r="C318" s="7" t="s">
        <v>399</v>
      </c>
      <c r="D318" s="8" t="s">
        <v>690</v>
      </c>
      <c r="E318" s="87">
        <v>702.1</v>
      </c>
      <c r="F318" s="88">
        <v>0</v>
      </c>
      <c r="G318" s="89">
        <f t="shared" si="12"/>
        <v>0</v>
      </c>
      <c r="H318" s="87">
        <v>702.1</v>
      </c>
      <c r="I318" s="90">
        <v>0</v>
      </c>
      <c r="J318" s="89">
        <f t="shared" si="13"/>
        <v>0</v>
      </c>
      <c r="K318" s="92"/>
      <c r="L318" s="93"/>
      <c r="M318" s="94">
        <f t="shared" si="14"/>
        <v>0</v>
      </c>
    </row>
    <row r="319" spans="1:13" s="9" customFormat="1" ht="12.75" x14ac:dyDescent="0.2">
      <c r="A319" s="5">
        <v>44487</v>
      </c>
      <c r="B319" s="6" t="s">
        <v>13</v>
      </c>
      <c r="C319" s="7" t="s">
        <v>398</v>
      </c>
      <c r="D319" s="8" t="s">
        <v>350</v>
      </c>
      <c r="E319" s="87">
        <v>141.6</v>
      </c>
      <c r="F319" s="88">
        <v>4</v>
      </c>
      <c r="G319" s="89">
        <f t="shared" si="12"/>
        <v>566.4</v>
      </c>
      <c r="H319" s="87">
        <v>141.6</v>
      </c>
      <c r="I319" s="90">
        <v>2</v>
      </c>
      <c r="J319" s="89">
        <f t="shared" si="13"/>
        <v>283.2</v>
      </c>
      <c r="K319" s="92"/>
      <c r="L319" s="93"/>
      <c r="M319" s="94">
        <f t="shared" si="14"/>
        <v>0</v>
      </c>
    </row>
    <row r="320" spans="1:13" s="9" customFormat="1" ht="12.75" x14ac:dyDescent="0.2">
      <c r="A320" s="5">
        <v>44487</v>
      </c>
      <c r="B320" s="6" t="s">
        <v>13</v>
      </c>
      <c r="C320" s="7" t="s">
        <v>397</v>
      </c>
      <c r="D320" s="8" t="s">
        <v>352</v>
      </c>
      <c r="E320" s="87">
        <v>1150.5</v>
      </c>
      <c r="F320" s="88">
        <v>3</v>
      </c>
      <c r="G320" s="89">
        <f t="shared" si="12"/>
        <v>3451.5</v>
      </c>
      <c r="H320" s="87">
        <v>1150.5</v>
      </c>
      <c r="I320" s="90">
        <v>3</v>
      </c>
      <c r="J320" s="89">
        <f t="shared" si="13"/>
        <v>3451.5</v>
      </c>
      <c r="K320" s="92"/>
      <c r="L320" s="93"/>
      <c r="M320" s="94">
        <f t="shared" si="14"/>
        <v>0</v>
      </c>
    </row>
    <row r="321" spans="1:13" s="9" customFormat="1" ht="12.75" x14ac:dyDescent="0.2">
      <c r="A321" s="5">
        <v>44526</v>
      </c>
      <c r="B321" s="6" t="s">
        <v>13</v>
      </c>
      <c r="C321" s="7" t="s">
        <v>396</v>
      </c>
      <c r="D321" s="8" t="s">
        <v>357</v>
      </c>
      <c r="E321" s="87">
        <v>2110</v>
      </c>
      <c r="F321" s="88">
        <v>0</v>
      </c>
      <c r="G321" s="89">
        <f t="shared" si="12"/>
        <v>0</v>
      </c>
      <c r="H321" s="87">
        <v>2110</v>
      </c>
      <c r="I321" s="90">
        <v>0</v>
      </c>
      <c r="J321" s="89">
        <f t="shared" si="13"/>
        <v>0</v>
      </c>
      <c r="K321" s="92"/>
      <c r="L321" s="93"/>
      <c r="M321" s="94">
        <f t="shared" si="14"/>
        <v>0</v>
      </c>
    </row>
    <row r="322" spans="1:13" s="9" customFormat="1" ht="12.75" x14ac:dyDescent="0.2">
      <c r="A322" s="101">
        <v>44503</v>
      </c>
      <c r="B322" s="6" t="s">
        <v>10</v>
      </c>
      <c r="C322" s="7" t="s">
        <v>395</v>
      </c>
      <c r="D322" s="8" t="s">
        <v>359</v>
      </c>
      <c r="E322" s="87">
        <v>2.58</v>
      </c>
      <c r="F322" s="88">
        <v>0</v>
      </c>
      <c r="G322" s="89">
        <f t="shared" si="12"/>
        <v>0</v>
      </c>
      <c r="H322" s="87">
        <v>2.58</v>
      </c>
      <c r="I322" s="90">
        <v>0</v>
      </c>
      <c r="J322" s="89">
        <f t="shared" si="13"/>
        <v>0</v>
      </c>
      <c r="K322" s="92"/>
      <c r="L322" s="93"/>
      <c r="M322" s="94">
        <f t="shared" si="14"/>
        <v>0</v>
      </c>
    </row>
    <row r="323" spans="1:13" s="9" customFormat="1" ht="12.75" x14ac:dyDescent="0.2">
      <c r="A323" s="101">
        <v>44503</v>
      </c>
      <c r="B323" s="6" t="s">
        <v>10</v>
      </c>
      <c r="C323" s="7" t="s">
        <v>394</v>
      </c>
      <c r="D323" s="8" t="s">
        <v>361</v>
      </c>
      <c r="E323" s="87">
        <v>13.15</v>
      </c>
      <c r="F323" s="88">
        <v>0</v>
      </c>
      <c r="G323" s="89">
        <f t="shared" si="12"/>
        <v>0</v>
      </c>
      <c r="H323" s="87">
        <v>13.15</v>
      </c>
      <c r="I323" s="90">
        <v>0</v>
      </c>
      <c r="J323" s="89">
        <f t="shared" si="13"/>
        <v>0</v>
      </c>
      <c r="K323" s="92"/>
      <c r="L323" s="93"/>
      <c r="M323" s="94">
        <f t="shared" si="14"/>
        <v>0</v>
      </c>
    </row>
    <row r="324" spans="1:13" s="9" customFormat="1" ht="12.75" x14ac:dyDescent="0.2">
      <c r="A324" s="101">
        <v>44503</v>
      </c>
      <c r="B324" s="6" t="s">
        <v>10</v>
      </c>
      <c r="C324" s="7" t="s">
        <v>393</v>
      </c>
      <c r="D324" s="8" t="s">
        <v>363</v>
      </c>
      <c r="E324" s="87">
        <v>55.8</v>
      </c>
      <c r="F324" s="88">
        <v>0</v>
      </c>
      <c r="G324" s="89">
        <f t="shared" si="12"/>
        <v>0</v>
      </c>
      <c r="H324" s="87">
        <v>55.8</v>
      </c>
      <c r="I324" s="90">
        <v>0</v>
      </c>
      <c r="J324" s="89">
        <f t="shared" si="13"/>
        <v>0</v>
      </c>
      <c r="K324" s="92"/>
      <c r="L324" s="93"/>
      <c r="M324" s="94">
        <f t="shared" si="14"/>
        <v>0</v>
      </c>
    </row>
    <row r="325" spans="1:13" s="9" customFormat="1" ht="12.75" x14ac:dyDescent="0.2">
      <c r="A325" s="101">
        <v>44503</v>
      </c>
      <c r="B325" s="6" t="s">
        <v>10</v>
      </c>
      <c r="C325" s="7" t="s">
        <v>392</v>
      </c>
      <c r="D325" s="8" t="s">
        <v>364</v>
      </c>
      <c r="E325" s="87">
        <v>8.4499999999999993</v>
      </c>
      <c r="F325" s="88">
        <v>76</v>
      </c>
      <c r="G325" s="89">
        <f t="shared" si="12"/>
        <v>642.19999999999993</v>
      </c>
      <c r="H325" s="87">
        <v>8.4499999999999993</v>
      </c>
      <c r="I325" s="90">
        <v>74</v>
      </c>
      <c r="J325" s="89">
        <f t="shared" si="13"/>
        <v>625.29999999999995</v>
      </c>
      <c r="K325" s="92"/>
      <c r="L325" s="93"/>
      <c r="M325" s="94">
        <f t="shared" si="14"/>
        <v>0</v>
      </c>
    </row>
    <row r="326" spans="1:13" s="9" customFormat="1" ht="12.75" x14ac:dyDescent="0.2">
      <c r="A326" s="101">
        <v>44503</v>
      </c>
      <c r="B326" s="6" t="s">
        <v>10</v>
      </c>
      <c r="C326" s="7" t="s">
        <v>391</v>
      </c>
      <c r="D326" s="8" t="s">
        <v>366</v>
      </c>
      <c r="E326" s="87">
        <v>850</v>
      </c>
      <c r="F326" s="88">
        <v>4</v>
      </c>
      <c r="G326" s="89">
        <f t="shared" si="12"/>
        <v>3400</v>
      </c>
      <c r="H326" s="87">
        <v>850</v>
      </c>
      <c r="I326" s="90">
        <v>4</v>
      </c>
      <c r="J326" s="89">
        <f t="shared" si="13"/>
        <v>3400</v>
      </c>
      <c r="K326" s="92"/>
      <c r="L326" s="93"/>
      <c r="M326" s="94">
        <f t="shared" si="14"/>
        <v>0</v>
      </c>
    </row>
    <row r="327" spans="1:13" s="9" customFormat="1" ht="12.75" x14ac:dyDescent="0.2">
      <c r="A327" s="5">
        <v>43705</v>
      </c>
      <c r="B327" s="6" t="s">
        <v>16</v>
      </c>
      <c r="C327" s="7" t="s">
        <v>390</v>
      </c>
      <c r="D327" s="8" t="s">
        <v>370</v>
      </c>
      <c r="E327" s="87">
        <v>2527.56</v>
      </c>
      <c r="F327" s="88">
        <v>0</v>
      </c>
      <c r="G327" s="89">
        <f t="shared" si="12"/>
        <v>0</v>
      </c>
      <c r="H327" s="87">
        <v>2527.56</v>
      </c>
      <c r="I327" s="90">
        <v>0</v>
      </c>
      <c r="J327" s="89">
        <f t="shared" si="13"/>
        <v>0</v>
      </c>
      <c r="K327" s="92"/>
      <c r="L327" s="93"/>
      <c r="M327" s="94">
        <f t="shared" si="14"/>
        <v>0</v>
      </c>
    </row>
    <row r="328" spans="1:13" s="9" customFormat="1" ht="12.75" x14ac:dyDescent="0.2">
      <c r="A328" s="101">
        <v>44544</v>
      </c>
      <c r="B328" s="6" t="s">
        <v>16</v>
      </c>
      <c r="C328" s="7" t="s">
        <v>691</v>
      </c>
      <c r="D328" s="8" t="s">
        <v>372</v>
      </c>
      <c r="E328" s="87">
        <v>42.48</v>
      </c>
      <c r="F328" s="88">
        <v>0</v>
      </c>
      <c r="G328" s="89">
        <f t="shared" si="12"/>
        <v>0</v>
      </c>
      <c r="H328" s="87">
        <v>42.48</v>
      </c>
      <c r="I328" s="90">
        <v>0</v>
      </c>
      <c r="J328" s="89">
        <f t="shared" si="13"/>
        <v>0</v>
      </c>
      <c r="K328" s="92"/>
      <c r="L328" s="93"/>
      <c r="M328" s="94">
        <f t="shared" si="14"/>
        <v>0</v>
      </c>
    </row>
    <row r="329" spans="1:13" s="9" customFormat="1" ht="12.75" x14ac:dyDescent="0.2">
      <c r="A329" s="5">
        <v>44265</v>
      </c>
      <c r="B329" s="6" t="s">
        <v>16</v>
      </c>
      <c r="C329" s="7" t="s">
        <v>693</v>
      </c>
      <c r="D329" s="8" t="s">
        <v>692</v>
      </c>
      <c r="E329" s="87">
        <v>130.97999999999999</v>
      </c>
      <c r="F329" s="88">
        <v>0</v>
      </c>
      <c r="G329" s="89">
        <f t="shared" si="12"/>
        <v>0</v>
      </c>
      <c r="H329" s="87">
        <v>130.97999999999999</v>
      </c>
      <c r="I329" s="90">
        <v>0</v>
      </c>
      <c r="J329" s="89">
        <f t="shared" si="13"/>
        <v>0</v>
      </c>
      <c r="K329" s="92"/>
      <c r="L329" s="93"/>
      <c r="M329" s="94">
        <f t="shared" si="14"/>
        <v>0</v>
      </c>
    </row>
    <row r="330" spans="1:13" s="9" customFormat="1" ht="12.75" x14ac:dyDescent="0.2">
      <c r="A330" s="101">
        <v>44544</v>
      </c>
      <c r="B330" s="6" t="s">
        <v>16</v>
      </c>
      <c r="C330" s="7" t="s">
        <v>389</v>
      </c>
      <c r="D330" s="8" t="s">
        <v>694</v>
      </c>
      <c r="E330" s="87">
        <v>132.16</v>
      </c>
      <c r="F330" s="88">
        <v>0</v>
      </c>
      <c r="G330" s="89">
        <f t="shared" si="12"/>
        <v>0</v>
      </c>
      <c r="H330" s="87">
        <v>132.16</v>
      </c>
      <c r="I330" s="90">
        <v>0</v>
      </c>
      <c r="J330" s="89">
        <f t="shared" si="13"/>
        <v>0</v>
      </c>
      <c r="K330" s="92"/>
      <c r="L330" s="93"/>
      <c r="M330" s="94">
        <f t="shared" si="14"/>
        <v>0</v>
      </c>
    </row>
    <row r="331" spans="1:13" s="9" customFormat="1" ht="12.75" x14ac:dyDescent="0.2">
      <c r="A331" s="5">
        <v>43895</v>
      </c>
      <c r="B331" s="6" t="s">
        <v>35</v>
      </c>
      <c r="C331" s="7" t="s">
        <v>695</v>
      </c>
      <c r="D331" s="8" t="s">
        <v>374</v>
      </c>
      <c r="E331" s="87">
        <v>297.36</v>
      </c>
      <c r="F331" s="88">
        <v>4</v>
      </c>
      <c r="G331" s="89">
        <f t="shared" si="12"/>
        <v>1189.44</v>
      </c>
      <c r="H331" s="87">
        <v>297.36</v>
      </c>
      <c r="I331" s="90">
        <v>4</v>
      </c>
      <c r="J331" s="89">
        <f t="shared" si="13"/>
        <v>1189.44</v>
      </c>
      <c r="K331" s="92"/>
      <c r="L331" s="93"/>
      <c r="M331" s="94">
        <f t="shared" si="14"/>
        <v>0</v>
      </c>
    </row>
    <row r="332" spans="1:13" s="9" customFormat="1" ht="12.75" x14ac:dyDescent="0.2">
      <c r="A332" s="5">
        <v>44645</v>
      </c>
      <c r="B332" s="6" t="s">
        <v>35</v>
      </c>
      <c r="C332" s="7" t="s">
        <v>388</v>
      </c>
      <c r="D332" s="8" t="s">
        <v>822</v>
      </c>
      <c r="E332" s="87">
        <v>40.119999999999997</v>
      </c>
      <c r="F332" s="88">
        <v>9</v>
      </c>
      <c r="G332" s="89">
        <f t="shared" si="12"/>
        <v>361.08</v>
      </c>
      <c r="H332" s="87">
        <v>40.119999999999997</v>
      </c>
      <c r="I332" s="90">
        <v>8</v>
      </c>
      <c r="J332" s="89">
        <f t="shared" si="13"/>
        <v>320.95999999999998</v>
      </c>
      <c r="K332" s="92"/>
      <c r="L332" s="93"/>
      <c r="M332" s="94">
        <f t="shared" si="14"/>
        <v>0</v>
      </c>
    </row>
    <row r="333" spans="1:13" s="9" customFormat="1" ht="12.75" x14ac:dyDescent="0.2">
      <c r="A333" s="5">
        <v>44645</v>
      </c>
      <c r="B333" s="6" t="s">
        <v>35</v>
      </c>
      <c r="C333" s="7" t="s">
        <v>386</v>
      </c>
      <c r="D333" s="8" t="s">
        <v>823</v>
      </c>
      <c r="E333" s="87">
        <v>8.26</v>
      </c>
      <c r="F333" s="88">
        <v>9</v>
      </c>
      <c r="G333" s="89">
        <f t="shared" ref="G333:G412" si="15">E333*F333</f>
        <v>74.34</v>
      </c>
      <c r="H333" s="87">
        <v>8.26</v>
      </c>
      <c r="I333" s="90">
        <v>9</v>
      </c>
      <c r="J333" s="89">
        <f t="shared" si="13"/>
        <v>74.34</v>
      </c>
      <c r="K333" s="92"/>
      <c r="L333" s="93"/>
      <c r="M333" s="94">
        <f t="shared" si="14"/>
        <v>0</v>
      </c>
    </row>
    <row r="334" spans="1:13" s="9" customFormat="1" ht="12.75" x14ac:dyDescent="0.2">
      <c r="A334" s="5">
        <v>44645</v>
      </c>
      <c r="B334" s="6" t="s">
        <v>35</v>
      </c>
      <c r="C334" s="7" t="s">
        <v>385</v>
      </c>
      <c r="D334" s="8" t="s">
        <v>824</v>
      </c>
      <c r="E334" s="87">
        <v>18.88</v>
      </c>
      <c r="F334" s="88">
        <v>9</v>
      </c>
      <c r="G334" s="89">
        <f t="shared" si="15"/>
        <v>169.92</v>
      </c>
      <c r="H334" s="87">
        <v>18.88</v>
      </c>
      <c r="I334" s="90">
        <v>8</v>
      </c>
      <c r="J334" s="89">
        <f t="shared" si="13"/>
        <v>151.04</v>
      </c>
      <c r="K334" s="92"/>
      <c r="L334" s="93"/>
      <c r="M334" s="94">
        <f t="shared" ref="M334:M412" si="16">+K334*L334</f>
        <v>0</v>
      </c>
    </row>
    <row r="335" spans="1:13" s="9" customFormat="1" ht="12.75" x14ac:dyDescent="0.2">
      <c r="A335" s="5">
        <v>44645</v>
      </c>
      <c r="B335" s="6" t="s">
        <v>35</v>
      </c>
      <c r="C335" s="7" t="s">
        <v>384</v>
      </c>
      <c r="D335" s="8" t="s">
        <v>338</v>
      </c>
      <c r="E335" s="87">
        <v>56.64</v>
      </c>
      <c r="F335" s="88">
        <v>48</v>
      </c>
      <c r="G335" s="89">
        <f t="shared" si="15"/>
        <v>2718.7200000000003</v>
      </c>
      <c r="H335" s="87">
        <v>56.64</v>
      </c>
      <c r="I335" s="90">
        <v>48</v>
      </c>
      <c r="J335" s="89">
        <f t="shared" si="13"/>
        <v>2718.7200000000003</v>
      </c>
      <c r="K335" s="92"/>
      <c r="L335" s="93"/>
      <c r="M335" s="94">
        <f t="shared" si="16"/>
        <v>0</v>
      </c>
    </row>
    <row r="336" spans="1:13" s="9" customFormat="1" ht="12.75" x14ac:dyDescent="0.2">
      <c r="A336" s="101">
        <v>44544</v>
      </c>
      <c r="B336" s="6" t="s">
        <v>35</v>
      </c>
      <c r="C336" s="7" t="s">
        <v>383</v>
      </c>
      <c r="D336" s="8" t="s">
        <v>696</v>
      </c>
      <c r="E336" s="87">
        <v>6785</v>
      </c>
      <c r="F336" s="88">
        <v>0</v>
      </c>
      <c r="G336" s="89">
        <f t="shared" si="15"/>
        <v>0</v>
      </c>
      <c r="H336" s="87">
        <v>6785</v>
      </c>
      <c r="I336" s="90">
        <v>0</v>
      </c>
      <c r="J336" s="89">
        <f t="shared" si="13"/>
        <v>0</v>
      </c>
      <c r="K336" s="92"/>
      <c r="L336" s="93"/>
      <c r="M336" s="94">
        <f t="shared" si="16"/>
        <v>0</v>
      </c>
    </row>
    <row r="337" spans="1:13" s="9" customFormat="1" ht="12.75" x14ac:dyDescent="0.2">
      <c r="A337" s="5">
        <v>44544</v>
      </c>
      <c r="B337" s="6" t="s">
        <v>387</v>
      </c>
      <c r="C337" s="7" t="s">
        <v>697</v>
      </c>
      <c r="D337" s="8" t="s">
        <v>375</v>
      </c>
      <c r="E337" s="87">
        <v>2507.5</v>
      </c>
      <c r="F337" s="88">
        <v>4</v>
      </c>
      <c r="G337" s="89">
        <f t="shared" si="15"/>
        <v>10030</v>
      </c>
      <c r="H337" s="87">
        <v>2507.5</v>
      </c>
      <c r="I337" s="90">
        <v>4</v>
      </c>
      <c r="J337" s="89">
        <f t="shared" si="13"/>
        <v>10030</v>
      </c>
      <c r="K337" s="92"/>
      <c r="L337" s="93"/>
      <c r="M337" s="94">
        <f t="shared" si="16"/>
        <v>0</v>
      </c>
    </row>
    <row r="338" spans="1:13" s="9" customFormat="1" ht="12.75" x14ac:dyDescent="0.2">
      <c r="A338" s="5">
        <v>44645</v>
      </c>
      <c r="B338" s="6" t="s">
        <v>387</v>
      </c>
      <c r="C338" s="7" t="s">
        <v>699</v>
      </c>
      <c r="D338" s="8" t="s">
        <v>376</v>
      </c>
      <c r="E338" s="87">
        <v>2419</v>
      </c>
      <c r="F338" s="88">
        <v>3</v>
      </c>
      <c r="G338" s="89">
        <f t="shared" si="15"/>
        <v>7257</v>
      </c>
      <c r="H338" s="87">
        <v>2419</v>
      </c>
      <c r="I338" s="90">
        <v>3</v>
      </c>
      <c r="J338" s="89">
        <f t="shared" si="13"/>
        <v>7257</v>
      </c>
      <c r="K338" s="92"/>
      <c r="L338" s="93"/>
      <c r="M338" s="94">
        <f t="shared" si="16"/>
        <v>0</v>
      </c>
    </row>
    <row r="339" spans="1:13" s="9" customFormat="1" ht="12.75" x14ac:dyDescent="0.2">
      <c r="A339" s="5">
        <v>44544</v>
      </c>
      <c r="B339" s="6" t="s">
        <v>32</v>
      </c>
      <c r="C339" s="7" t="s">
        <v>701</v>
      </c>
      <c r="D339" s="8" t="s">
        <v>377</v>
      </c>
      <c r="E339" s="87">
        <v>413</v>
      </c>
      <c r="F339" s="88">
        <v>4</v>
      </c>
      <c r="G339" s="89">
        <f t="shared" si="15"/>
        <v>1652</v>
      </c>
      <c r="H339" s="87">
        <v>413</v>
      </c>
      <c r="I339" s="90">
        <v>4</v>
      </c>
      <c r="J339" s="89">
        <f t="shared" si="13"/>
        <v>1652</v>
      </c>
      <c r="K339" s="92"/>
      <c r="L339" s="93"/>
      <c r="M339" s="94">
        <f t="shared" si="16"/>
        <v>0</v>
      </c>
    </row>
    <row r="340" spans="1:13" s="9" customFormat="1" ht="12.75" x14ac:dyDescent="0.2">
      <c r="A340" s="5">
        <v>44645</v>
      </c>
      <c r="B340" s="6" t="s">
        <v>32</v>
      </c>
      <c r="C340" s="7" t="s">
        <v>703</v>
      </c>
      <c r="D340" s="8" t="s">
        <v>378</v>
      </c>
      <c r="E340" s="87">
        <v>177</v>
      </c>
      <c r="F340" s="88">
        <v>3</v>
      </c>
      <c r="G340" s="89">
        <f t="shared" si="15"/>
        <v>531</v>
      </c>
      <c r="H340" s="87">
        <v>177</v>
      </c>
      <c r="I340" s="90">
        <v>1</v>
      </c>
      <c r="J340" s="89">
        <f t="shared" si="13"/>
        <v>177</v>
      </c>
      <c r="K340" s="92"/>
      <c r="L340" s="93"/>
      <c r="M340" s="94">
        <f t="shared" si="16"/>
        <v>0</v>
      </c>
    </row>
    <row r="341" spans="1:13" s="9" customFormat="1" ht="12.75" x14ac:dyDescent="0.2">
      <c r="A341" s="5">
        <v>44671</v>
      </c>
      <c r="B341" s="6" t="s">
        <v>17</v>
      </c>
      <c r="C341" s="7" t="s">
        <v>705</v>
      </c>
      <c r="D341" s="8" t="s">
        <v>379</v>
      </c>
      <c r="E341" s="87">
        <v>239.69</v>
      </c>
      <c r="F341" s="88">
        <v>64</v>
      </c>
      <c r="G341" s="89">
        <f t="shared" si="15"/>
        <v>15340.16</v>
      </c>
      <c r="H341" s="87">
        <v>239.69</v>
      </c>
      <c r="I341" s="90">
        <v>0</v>
      </c>
      <c r="J341" s="89">
        <f t="shared" si="13"/>
        <v>0</v>
      </c>
      <c r="K341" s="92"/>
      <c r="L341" s="93"/>
      <c r="M341" s="94">
        <f t="shared" si="16"/>
        <v>0</v>
      </c>
    </row>
    <row r="342" spans="1:13" s="9" customFormat="1" ht="12.75" x14ac:dyDescent="0.2">
      <c r="A342" s="5">
        <v>44671</v>
      </c>
      <c r="B342" s="6" t="s">
        <v>17</v>
      </c>
      <c r="C342" s="7" t="s">
        <v>707</v>
      </c>
      <c r="D342" s="8" t="s">
        <v>698</v>
      </c>
      <c r="E342" s="87">
        <v>436.6</v>
      </c>
      <c r="F342" s="88">
        <v>10</v>
      </c>
      <c r="G342" s="89">
        <f t="shared" si="15"/>
        <v>4366</v>
      </c>
      <c r="H342" s="87">
        <v>436.6</v>
      </c>
      <c r="I342" s="90">
        <v>0</v>
      </c>
      <c r="J342" s="89">
        <f t="shared" si="13"/>
        <v>0</v>
      </c>
      <c r="K342" s="92"/>
      <c r="L342" s="93"/>
      <c r="M342" s="94">
        <f t="shared" si="16"/>
        <v>0</v>
      </c>
    </row>
    <row r="343" spans="1:13" s="9" customFormat="1" ht="12.75" x14ac:dyDescent="0.2">
      <c r="A343" s="5">
        <v>44671</v>
      </c>
      <c r="B343" s="6" t="s">
        <v>17</v>
      </c>
      <c r="C343" s="7" t="s">
        <v>709</v>
      </c>
      <c r="D343" s="8" t="s">
        <v>700</v>
      </c>
      <c r="E343" s="87">
        <v>78.67</v>
      </c>
      <c r="F343" s="88">
        <v>48</v>
      </c>
      <c r="G343" s="89">
        <f t="shared" si="15"/>
        <v>3776.16</v>
      </c>
      <c r="H343" s="87">
        <v>78.67</v>
      </c>
      <c r="I343" s="90">
        <v>0</v>
      </c>
      <c r="J343" s="89">
        <f t="shared" si="13"/>
        <v>0</v>
      </c>
      <c r="K343" s="92"/>
      <c r="L343" s="93"/>
      <c r="M343" s="94">
        <f t="shared" si="16"/>
        <v>0</v>
      </c>
    </row>
    <row r="344" spans="1:13" s="9" customFormat="1" ht="12.75" x14ac:dyDescent="0.2">
      <c r="A344" s="5">
        <v>44671</v>
      </c>
      <c r="B344" s="6" t="s">
        <v>17</v>
      </c>
      <c r="C344" s="7" t="s">
        <v>711</v>
      </c>
      <c r="D344" s="8" t="s">
        <v>702</v>
      </c>
      <c r="E344" s="87">
        <v>495.6</v>
      </c>
      <c r="F344" s="88">
        <v>10</v>
      </c>
      <c r="G344" s="89">
        <f t="shared" si="15"/>
        <v>4956</v>
      </c>
      <c r="H344" s="87">
        <v>495.6</v>
      </c>
      <c r="I344" s="90">
        <v>0</v>
      </c>
      <c r="J344" s="89">
        <f t="shared" si="13"/>
        <v>0</v>
      </c>
      <c r="K344" s="92"/>
      <c r="L344" s="93"/>
      <c r="M344" s="94">
        <f t="shared" si="16"/>
        <v>0</v>
      </c>
    </row>
    <row r="345" spans="1:13" s="9" customFormat="1" ht="12.75" x14ac:dyDescent="0.2">
      <c r="A345" s="5">
        <v>44671</v>
      </c>
      <c r="B345" s="6" t="s">
        <v>17</v>
      </c>
      <c r="C345" s="7" t="s">
        <v>713</v>
      </c>
      <c r="D345" s="8" t="s">
        <v>704</v>
      </c>
      <c r="E345" s="87">
        <v>216.33</v>
      </c>
      <c r="F345" s="88">
        <v>24</v>
      </c>
      <c r="G345" s="89">
        <f t="shared" si="15"/>
        <v>5191.92</v>
      </c>
      <c r="H345" s="87">
        <v>216.33</v>
      </c>
      <c r="I345" s="90">
        <v>0</v>
      </c>
      <c r="J345" s="89">
        <f t="shared" si="13"/>
        <v>0</v>
      </c>
      <c r="K345" s="92"/>
      <c r="L345" s="93"/>
      <c r="M345" s="94">
        <f t="shared" si="16"/>
        <v>0</v>
      </c>
    </row>
    <row r="346" spans="1:13" s="9" customFormat="1" ht="12.75" x14ac:dyDescent="0.2">
      <c r="A346" s="101">
        <v>44545</v>
      </c>
      <c r="B346" s="6" t="s">
        <v>1028</v>
      </c>
      <c r="C346" s="7" t="s">
        <v>715</v>
      </c>
      <c r="D346" s="8" t="s">
        <v>706</v>
      </c>
      <c r="E346" s="87">
        <v>513.29999999999995</v>
      </c>
      <c r="F346" s="88">
        <v>0</v>
      </c>
      <c r="G346" s="89">
        <f t="shared" si="15"/>
        <v>0</v>
      </c>
      <c r="H346" s="87">
        <v>513.29999999999995</v>
      </c>
      <c r="I346" s="90">
        <v>0</v>
      </c>
      <c r="J346" s="89">
        <f t="shared" si="13"/>
        <v>0</v>
      </c>
      <c r="K346" s="92"/>
      <c r="L346" s="93"/>
      <c r="M346" s="94">
        <f t="shared" si="16"/>
        <v>0</v>
      </c>
    </row>
    <row r="347" spans="1:13" s="9" customFormat="1" ht="12.75" x14ac:dyDescent="0.2">
      <c r="A347" s="101">
        <v>44545</v>
      </c>
      <c r="B347" s="6" t="s">
        <v>1028</v>
      </c>
      <c r="C347" s="7" t="s">
        <v>717</v>
      </c>
      <c r="D347" s="8" t="s">
        <v>708</v>
      </c>
      <c r="E347" s="87">
        <v>531</v>
      </c>
      <c r="F347" s="88">
        <v>0</v>
      </c>
      <c r="G347" s="89">
        <f t="shared" si="15"/>
        <v>0</v>
      </c>
      <c r="H347" s="87">
        <v>531</v>
      </c>
      <c r="I347" s="90">
        <v>0</v>
      </c>
      <c r="J347" s="89">
        <f t="shared" si="13"/>
        <v>0</v>
      </c>
      <c r="K347" s="92"/>
      <c r="L347" s="93"/>
      <c r="M347" s="94">
        <f t="shared" si="16"/>
        <v>0</v>
      </c>
    </row>
    <row r="348" spans="1:13" s="9" customFormat="1" ht="12.75" x14ac:dyDescent="0.2">
      <c r="A348" s="101">
        <v>44545</v>
      </c>
      <c r="B348" s="6" t="s">
        <v>1028</v>
      </c>
      <c r="C348" s="7" t="s">
        <v>719</v>
      </c>
      <c r="D348" s="8" t="s">
        <v>710</v>
      </c>
      <c r="E348" s="87">
        <v>531</v>
      </c>
      <c r="F348" s="88">
        <v>0</v>
      </c>
      <c r="G348" s="89">
        <f t="shared" si="15"/>
        <v>0</v>
      </c>
      <c r="H348" s="87">
        <v>531</v>
      </c>
      <c r="I348" s="90">
        <v>0</v>
      </c>
      <c r="J348" s="89">
        <f t="shared" si="13"/>
        <v>0</v>
      </c>
      <c r="K348" s="92"/>
      <c r="L348" s="93"/>
      <c r="M348" s="94">
        <f t="shared" si="16"/>
        <v>0</v>
      </c>
    </row>
    <row r="349" spans="1:13" s="9" customFormat="1" ht="12.75" x14ac:dyDescent="0.2">
      <c r="A349" s="101">
        <v>44545</v>
      </c>
      <c r="B349" s="6" t="s">
        <v>1028</v>
      </c>
      <c r="C349" s="7" t="s">
        <v>721</v>
      </c>
      <c r="D349" s="8" t="s">
        <v>712</v>
      </c>
      <c r="E349" s="87">
        <v>590</v>
      </c>
      <c r="F349" s="88">
        <v>0</v>
      </c>
      <c r="G349" s="89">
        <f t="shared" si="15"/>
        <v>0</v>
      </c>
      <c r="H349" s="87">
        <v>590</v>
      </c>
      <c r="I349" s="90">
        <v>0</v>
      </c>
      <c r="J349" s="89">
        <f t="shared" si="13"/>
        <v>0</v>
      </c>
      <c r="K349" s="92"/>
      <c r="L349" s="93"/>
      <c r="M349" s="94">
        <f t="shared" si="16"/>
        <v>0</v>
      </c>
    </row>
    <row r="350" spans="1:13" s="9" customFormat="1" ht="12.75" x14ac:dyDescent="0.2">
      <c r="A350" s="101">
        <v>44545</v>
      </c>
      <c r="B350" s="6" t="s">
        <v>1028</v>
      </c>
      <c r="C350" s="7" t="s">
        <v>723</v>
      </c>
      <c r="D350" s="8" t="s">
        <v>714</v>
      </c>
      <c r="E350" s="87">
        <v>590</v>
      </c>
      <c r="F350" s="88">
        <v>0</v>
      </c>
      <c r="G350" s="89">
        <f t="shared" si="15"/>
        <v>0</v>
      </c>
      <c r="H350" s="87">
        <v>590</v>
      </c>
      <c r="I350" s="90">
        <v>0</v>
      </c>
      <c r="J350" s="89">
        <f t="shared" si="13"/>
        <v>0</v>
      </c>
      <c r="K350" s="92"/>
      <c r="L350" s="93"/>
      <c r="M350" s="94">
        <f t="shared" si="16"/>
        <v>0</v>
      </c>
    </row>
    <row r="351" spans="1:13" s="9" customFormat="1" ht="12.75" x14ac:dyDescent="0.2">
      <c r="A351" s="101">
        <v>44545</v>
      </c>
      <c r="B351" s="6" t="s">
        <v>1028</v>
      </c>
      <c r="C351" s="7" t="s">
        <v>725</v>
      </c>
      <c r="D351" s="8" t="s">
        <v>716</v>
      </c>
      <c r="E351" s="87">
        <v>1416</v>
      </c>
      <c r="F351" s="88">
        <v>0</v>
      </c>
      <c r="G351" s="89">
        <f t="shared" si="15"/>
        <v>0</v>
      </c>
      <c r="H351" s="87">
        <v>1416</v>
      </c>
      <c r="I351" s="90">
        <v>0</v>
      </c>
      <c r="J351" s="89">
        <f t="shared" si="13"/>
        <v>0</v>
      </c>
      <c r="K351" s="92"/>
      <c r="L351" s="93"/>
      <c r="M351" s="94">
        <f t="shared" si="16"/>
        <v>0</v>
      </c>
    </row>
    <row r="352" spans="1:13" s="9" customFormat="1" ht="12.75" x14ac:dyDescent="0.2">
      <c r="A352" s="101">
        <v>44545</v>
      </c>
      <c r="B352" s="6" t="s">
        <v>1028</v>
      </c>
      <c r="C352" s="7" t="s">
        <v>727</v>
      </c>
      <c r="D352" s="8" t="s">
        <v>718</v>
      </c>
      <c r="E352" s="87">
        <v>236</v>
      </c>
      <c r="F352" s="88">
        <v>0</v>
      </c>
      <c r="G352" s="89">
        <f t="shared" si="15"/>
        <v>0</v>
      </c>
      <c r="H352" s="87">
        <v>236</v>
      </c>
      <c r="I352" s="90">
        <v>0</v>
      </c>
      <c r="J352" s="89">
        <f t="shared" si="13"/>
        <v>0</v>
      </c>
      <c r="K352" s="92"/>
      <c r="L352" s="93"/>
      <c r="M352" s="94">
        <f t="shared" si="16"/>
        <v>0</v>
      </c>
    </row>
    <row r="353" spans="1:13" s="9" customFormat="1" ht="12.75" x14ac:dyDescent="0.2">
      <c r="A353" s="101">
        <v>44545</v>
      </c>
      <c r="B353" s="6" t="s">
        <v>1028</v>
      </c>
      <c r="C353" s="7" t="s">
        <v>729</v>
      </c>
      <c r="D353" s="8" t="s">
        <v>720</v>
      </c>
      <c r="E353" s="87">
        <v>224.2</v>
      </c>
      <c r="F353" s="88">
        <v>0</v>
      </c>
      <c r="G353" s="89">
        <f t="shared" si="15"/>
        <v>0</v>
      </c>
      <c r="H353" s="87">
        <v>224.2</v>
      </c>
      <c r="I353" s="90">
        <v>0</v>
      </c>
      <c r="J353" s="89">
        <f t="shared" si="13"/>
        <v>0</v>
      </c>
      <c r="K353" s="92"/>
      <c r="L353" s="93"/>
      <c r="M353" s="94">
        <f t="shared" si="16"/>
        <v>0</v>
      </c>
    </row>
    <row r="354" spans="1:13" s="9" customFormat="1" ht="12.75" x14ac:dyDescent="0.2">
      <c r="A354" s="101">
        <v>44453</v>
      </c>
      <c r="B354" s="6" t="s">
        <v>1029</v>
      </c>
      <c r="C354" s="7" t="s">
        <v>732</v>
      </c>
      <c r="D354" s="8" t="s">
        <v>722</v>
      </c>
      <c r="E354" s="87">
        <v>135.69999999999999</v>
      </c>
      <c r="F354" s="88">
        <v>0</v>
      </c>
      <c r="G354" s="89">
        <f t="shared" si="15"/>
        <v>0</v>
      </c>
      <c r="H354" s="87">
        <v>135.69999999999999</v>
      </c>
      <c r="I354" s="90">
        <v>0</v>
      </c>
      <c r="J354" s="89">
        <f t="shared" si="13"/>
        <v>0</v>
      </c>
      <c r="K354" s="92"/>
      <c r="L354" s="93"/>
      <c r="M354" s="94">
        <f t="shared" si="16"/>
        <v>0</v>
      </c>
    </row>
    <row r="355" spans="1:13" s="9" customFormat="1" ht="12.75" x14ac:dyDescent="0.2">
      <c r="A355" s="101">
        <v>44453</v>
      </c>
      <c r="B355" s="6" t="s">
        <v>1029</v>
      </c>
      <c r="C355" s="7" t="s">
        <v>734</v>
      </c>
      <c r="D355" s="8" t="s">
        <v>724</v>
      </c>
      <c r="E355" s="87">
        <v>129.80000000000001</v>
      </c>
      <c r="F355" s="88">
        <v>0</v>
      </c>
      <c r="G355" s="89">
        <f t="shared" si="15"/>
        <v>0</v>
      </c>
      <c r="H355" s="87">
        <v>129.80000000000001</v>
      </c>
      <c r="I355" s="90">
        <v>0</v>
      </c>
      <c r="J355" s="89">
        <f t="shared" si="13"/>
        <v>0</v>
      </c>
      <c r="K355" s="92"/>
      <c r="L355" s="93"/>
      <c r="M355" s="94">
        <f t="shared" si="16"/>
        <v>0</v>
      </c>
    </row>
    <row r="356" spans="1:13" s="9" customFormat="1" ht="12.75" x14ac:dyDescent="0.2">
      <c r="A356" s="101">
        <v>44453</v>
      </c>
      <c r="B356" s="6" t="s">
        <v>1029</v>
      </c>
      <c r="C356" s="7" t="s">
        <v>736</v>
      </c>
      <c r="D356" s="8" t="s">
        <v>726</v>
      </c>
      <c r="E356" s="87">
        <v>5.9</v>
      </c>
      <c r="F356" s="88">
        <v>0</v>
      </c>
      <c r="G356" s="89">
        <f t="shared" si="15"/>
        <v>0</v>
      </c>
      <c r="H356" s="87">
        <v>5.9</v>
      </c>
      <c r="I356" s="90">
        <v>0</v>
      </c>
      <c r="J356" s="89">
        <f t="shared" si="13"/>
        <v>0</v>
      </c>
      <c r="K356" s="92"/>
      <c r="L356" s="93"/>
      <c r="M356" s="94">
        <f t="shared" si="16"/>
        <v>0</v>
      </c>
    </row>
    <row r="357" spans="1:13" s="9" customFormat="1" ht="12.75" x14ac:dyDescent="0.2">
      <c r="A357" s="101">
        <v>44453</v>
      </c>
      <c r="B357" s="6" t="s">
        <v>1029</v>
      </c>
      <c r="C357" s="7" t="s">
        <v>738</v>
      </c>
      <c r="D357" s="8" t="s">
        <v>728</v>
      </c>
      <c r="E357" s="87">
        <v>2.36</v>
      </c>
      <c r="F357" s="88">
        <v>0</v>
      </c>
      <c r="G357" s="89">
        <f t="shared" si="15"/>
        <v>0</v>
      </c>
      <c r="H357" s="87">
        <v>2.36</v>
      </c>
      <c r="I357" s="90">
        <v>0</v>
      </c>
      <c r="J357" s="89">
        <f t="shared" si="13"/>
        <v>0</v>
      </c>
      <c r="K357" s="92"/>
      <c r="L357" s="93"/>
      <c r="M357" s="94">
        <f t="shared" si="16"/>
        <v>0</v>
      </c>
    </row>
    <row r="358" spans="1:13" s="9" customFormat="1" ht="12.75" x14ac:dyDescent="0.2">
      <c r="A358" s="101">
        <v>44453</v>
      </c>
      <c r="B358" s="6" t="s">
        <v>1029</v>
      </c>
      <c r="C358" s="7" t="s">
        <v>739</v>
      </c>
      <c r="D358" s="8" t="s">
        <v>730</v>
      </c>
      <c r="E358" s="87">
        <v>147.5</v>
      </c>
      <c r="F358" s="88">
        <v>0</v>
      </c>
      <c r="G358" s="89">
        <f t="shared" si="15"/>
        <v>0</v>
      </c>
      <c r="H358" s="87">
        <v>147.5</v>
      </c>
      <c r="I358" s="90">
        <v>0</v>
      </c>
      <c r="J358" s="89">
        <f t="shared" si="13"/>
        <v>0</v>
      </c>
      <c r="K358" s="92"/>
      <c r="L358" s="93"/>
      <c r="M358" s="94">
        <f t="shared" si="16"/>
        <v>0</v>
      </c>
    </row>
    <row r="359" spans="1:13" s="9" customFormat="1" ht="12.75" x14ac:dyDescent="0.2">
      <c r="A359" s="101">
        <v>44453</v>
      </c>
      <c r="B359" s="6" t="s">
        <v>731</v>
      </c>
      <c r="C359" s="7" t="s">
        <v>741</v>
      </c>
      <c r="D359" s="8" t="s">
        <v>733</v>
      </c>
      <c r="E359" s="87">
        <v>6608</v>
      </c>
      <c r="F359" s="88">
        <v>0</v>
      </c>
      <c r="G359" s="89">
        <f t="shared" si="15"/>
        <v>0</v>
      </c>
      <c r="H359" s="87">
        <v>6608</v>
      </c>
      <c r="I359" s="90">
        <v>0</v>
      </c>
      <c r="J359" s="89">
        <f t="shared" si="13"/>
        <v>0</v>
      </c>
      <c r="K359" s="92"/>
      <c r="L359" s="93"/>
      <c r="M359" s="94">
        <f t="shared" si="16"/>
        <v>0</v>
      </c>
    </row>
    <row r="360" spans="1:13" s="9" customFormat="1" ht="12.75" x14ac:dyDescent="0.2">
      <c r="A360" s="101">
        <v>44453</v>
      </c>
      <c r="B360" s="6" t="s">
        <v>731</v>
      </c>
      <c r="C360" s="7" t="s">
        <v>743</v>
      </c>
      <c r="D360" s="8" t="s">
        <v>735</v>
      </c>
      <c r="E360" s="87">
        <v>1062</v>
      </c>
      <c r="F360" s="88">
        <v>0</v>
      </c>
      <c r="G360" s="89">
        <f t="shared" si="15"/>
        <v>0</v>
      </c>
      <c r="H360" s="87">
        <v>1062</v>
      </c>
      <c r="I360" s="90">
        <v>0</v>
      </c>
      <c r="J360" s="89">
        <f t="shared" si="13"/>
        <v>0</v>
      </c>
      <c r="K360" s="92"/>
      <c r="L360" s="93"/>
      <c r="M360" s="94">
        <f t="shared" si="16"/>
        <v>0</v>
      </c>
    </row>
    <row r="361" spans="1:13" s="9" customFormat="1" ht="12.75" x14ac:dyDescent="0.2">
      <c r="A361" s="5">
        <v>44503</v>
      </c>
      <c r="B361" s="6" t="s">
        <v>16</v>
      </c>
      <c r="C361" s="7" t="s">
        <v>745</v>
      </c>
      <c r="D361" s="8" t="s">
        <v>737</v>
      </c>
      <c r="E361" s="87">
        <v>1652</v>
      </c>
      <c r="F361" s="88">
        <v>0</v>
      </c>
      <c r="G361" s="89">
        <f t="shared" si="15"/>
        <v>0</v>
      </c>
      <c r="H361" s="87">
        <v>1652</v>
      </c>
      <c r="I361" s="90">
        <v>0</v>
      </c>
      <c r="J361" s="89">
        <f t="shared" si="13"/>
        <v>0</v>
      </c>
      <c r="K361" s="92"/>
      <c r="L361" s="93"/>
      <c r="M361" s="94">
        <f t="shared" si="16"/>
        <v>0</v>
      </c>
    </row>
    <row r="362" spans="1:13" s="9" customFormat="1" ht="12.75" x14ac:dyDescent="0.2">
      <c r="A362" s="5">
        <v>44503</v>
      </c>
      <c r="B362" s="6" t="s">
        <v>16</v>
      </c>
      <c r="C362" s="7" t="s">
        <v>747</v>
      </c>
      <c r="D362" s="8" t="s">
        <v>737</v>
      </c>
      <c r="E362" s="87">
        <v>3186</v>
      </c>
      <c r="F362" s="88">
        <v>0</v>
      </c>
      <c r="G362" s="89">
        <f t="shared" si="15"/>
        <v>0</v>
      </c>
      <c r="H362" s="87">
        <v>3186</v>
      </c>
      <c r="I362" s="90">
        <v>0</v>
      </c>
      <c r="J362" s="89">
        <f t="shared" si="13"/>
        <v>0</v>
      </c>
      <c r="K362" s="92"/>
      <c r="L362" s="93"/>
      <c r="M362" s="94">
        <f t="shared" si="16"/>
        <v>0</v>
      </c>
    </row>
    <row r="363" spans="1:13" s="9" customFormat="1" ht="12.75" x14ac:dyDescent="0.2">
      <c r="A363" s="101">
        <v>44453</v>
      </c>
      <c r="B363" s="6" t="s">
        <v>131</v>
      </c>
      <c r="C363" s="7" t="s">
        <v>749</v>
      </c>
      <c r="D363" s="8" t="s">
        <v>740</v>
      </c>
      <c r="E363" s="87">
        <v>578.20000000000005</v>
      </c>
      <c r="F363" s="88">
        <v>0</v>
      </c>
      <c r="G363" s="89">
        <f t="shared" si="15"/>
        <v>0</v>
      </c>
      <c r="H363" s="87">
        <v>578.20000000000005</v>
      </c>
      <c r="I363" s="90">
        <v>0</v>
      </c>
      <c r="J363" s="89">
        <f t="shared" si="13"/>
        <v>0</v>
      </c>
      <c r="K363" s="92"/>
      <c r="L363" s="93"/>
      <c r="M363" s="94">
        <f t="shared" si="16"/>
        <v>0</v>
      </c>
    </row>
    <row r="364" spans="1:13" s="9" customFormat="1" ht="12.75" x14ac:dyDescent="0.2">
      <c r="A364" s="101">
        <v>44453</v>
      </c>
      <c r="B364" s="6" t="s">
        <v>131</v>
      </c>
      <c r="C364" s="7" t="s">
        <v>751</v>
      </c>
      <c r="D364" s="8" t="s">
        <v>742</v>
      </c>
      <c r="E364" s="87">
        <v>106.2</v>
      </c>
      <c r="F364" s="88">
        <v>0</v>
      </c>
      <c r="G364" s="89">
        <f t="shared" si="15"/>
        <v>0</v>
      </c>
      <c r="H364" s="87">
        <v>106.2</v>
      </c>
      <c r="I364" s="90">
        <v>0</v>
      </c>
      <c r="J364" s="89">
        <f t="shared" si="13"/>
        <v>0</v>
      </c>
      <c r="K364" s="92"/>
      <c r="L364" s="93"/>
      <c r="M364" s="94">
        <f t="shared" si="16"/>
        <v>0</v>
      </c>
    </row>
    <row r="365" spans="1:13" s="9" customFormat="1" ht="12.75" x14ac:dyDescent="0.2">
      <c r="A365" s="101">
        <v>44453</v>
      </c>
      <c r="B365" s="6" t="s">
        <v>131</v>
      </c>
      <c r="C365" s="7" t="s">
        <v>753</v>
      </c>
      <c r="D365" s="8" t="s">
        <v>744</v>
      </c>
      <c r="E365" s="87">
        <v>277.3</v>
      </c>
      <c r="F365" s="88">
        <v>0</v>
      </c>
      <c r="G365" s="89">
        <f t="shared" si="15"/>
        <v>0</v>
      </c>
      <c r="H365" s="87">
        <v>277.3</v>
      </c>
      <c r="I365" s="90">
        <v>0</v>
      </c>
      <c r="J365" s="89">
        <f t="shared" si="13"/>
        <v>0</v>
      </c>
      <c r="K365" s="92"/>
      <c r="L365" s="93"/>
      <c r="M365" s="94">
        <f t="shared" si="16"/>
        <v>0</v>
      </c>
    </row>
    <row r="366" spans="1:13" s="9" customFormat="1" ht="12.75" x14ac:dyDescent="0.2">
      <c r="A366" s="101">
        <v>44453</v>
      </c>
      <c r="B366" s="6" t="s">
        <v>131</v>
      </c>
      <c r="C366" s="7" t="s">
        <v>755</v>
      </c>
      <c r="D366" s="8" t="s">
        <v>746</v>
      </c>
      <c r="E366" s="87">
        <v>2301</v>
      </c>
      <c r="F366" s="88">
        <v>0</v>
      </c>
      <c r="G366" s="89">
        <f t="shared" si="15"/>
        <v>0</v>
      </c>
      <c r="H366" s="87">
        <v>2301</v>
      </c>
      <c r="I366" s="90">
        <v>0</v>
      </c>
      <c r="J366" s="89">
        <f t="shared" si="13"/>
        <v>0</v>
      </c>
      <c r="K366" s="92"/>
      <c r="L366" s="93"/>
      <c r="M366" s="94">
        <f t="shared" si="16"/>
        <v>0</v>
      </c>
    </row>
    <row r="367" spans="1:13" s="9" customFormat="1" ht="12.75" x14ac:dyDescent="0.2">
      <c r="A367" s="101">
        <v>44453</v>
      </c>
      <c r="B367" s="6" t="s">
        <v>131</v>
      </c>
      <c r="C367" s="7" t="s">
        <v>757</v>
      </c>
      <c r="D367" s="8" t="s">
        <v>748</v>
      </c>
      <c r="E367" s="87">
        <v>5.9</v>
      </c>
      <c r="F367" s="88">
        <v>0</v>
      </c>
      <c r="G367" s="89">
        <f t="shared" si="15"/>
        <v>0</v>
      </c>
      <c r="H367" s="87">
        <v>5.9</v>
      </c>
      <c r="I367" s="90">
        <v>0</v>
      </c>
      <c r="J367" s="89">
        <f t="shared" si="13"/>
        <v>0</v>
      </c>
      <c r="K367" s="92"/>
      <c r="L367" s="93"/>
      <c r="M367" s="94">
        <f t="shared" si="16"/>
        <v>0</v>
      </c>
    </row>
    <row r="368" spans="1:13" s="9" customFormat="1" ht="12.75" x14ac:dyDescent="0.2">
      <c r="A368" s="101">
        <v>44453</v>
      </c>
      <c r="B368" s="6" t="s">
        <v>131</v>
      </c>
      <c r="C368" s="7" t="s">
        <v>759</v>
      </c>
      <c r="D368" s="8" t="s">
        <v>750</v>
      </c>
      <c r="E368" s="87">
        <v>460.2</v>
      </c>
      <c r="F368" s="88">
        <v>0</v>
      </c>
      <c r="G368" s="89">
        <f t="shared" si="15"/>
        <v>0</v>
      </c>
      <c r="H368" s="87">
        <v>460.2</v>
      </c>
      <c r="I368" s="90">
        <v>0</v>
      </c>
      <c r="J368" s="89">
        <f t="shared" si="13"/>
        <v>0</v>
      </c>
      <c r="K368" s="92"/>
      <c r="L368" s="93"/>
      <c r="M368" s="94">
        <f t="shared" si="16"/>
        <v>0</v>
      </c>
    </row>
    <row r="369" spans="1:13" s="9" customFormat="1" ht="12.75" x14ac:dyDescent="0.2">
      <c r="A369" s="101">
        <v>44453</v>
      </c>
      <c r="B369" s="6" t="s">
        <v>131</v>
      </c>
      <c r="C369" s="7" t="s">
        <v>761</v>
      </c>
      <c r="D369" s="8" t="s">
        <v>752</v>
      </c>
      <c r="E369" s="87">
        <v>696.2</v>
      </c>
      <c r="F369" s="88">
        <v>0</v>
      </c>
      <c r="G369" s="89">
        <f t="shared" si="15"/>
        <v>0</v>
      </c>
      <c r="H369" s="87">
        <v>696.2</v>
      </c>
      <c r="I369" s="90">
        <v>0</v>
      </c>
      <c r="J369" s="89">
        <f t="shared" si="13"/>
        <v>0</v>
      </c>
      <c r="K369" s="92"/>
      <c r="L369" s="93"/>
      <c r="M369" s="94">
        <f t="shared" si="16"/>
        <v>0</v>
      </c>
    </row>
    <row r="370" spans="1:13" s="9" customFormat="1" ht="12.75" x14ac:dyDescent="0.2">
      <c r="A370" s="101">
        <v>44453</v>
      </c>
      <c r="B370" s="6" t="s">
        <v>131</v>
      </c>
      <c r="C370" s="7" t="s">
        <v>763</v>
      </c>
      <c r="D370" s="8" t="s">
        <v>754</v>
      </c>
      <c r="E370" s="87">
        <v>885</v>
      </c>
      <c r="F370" s="88">
        <v>0</v>
      </c>
      <c r="G370" s="89">
        <f t="shared" si="15"/>
        <v>0</v>
      </c>
      <c r="H370" s="87">
        <v>885</v>
      </c>
      <c r="I370" s="90">
        <v>0</v>
      </c>
      <c r="J370" s="89">
        <f t="shared" si="13"/>
        <v>0</v>
      </c>
      <c r="K370" s="92"/>
      <c r="L370" s="93"/>
      <c r="M370" s="94">
        <f t="shared" si="16"/>
        <v>0</v>
      </c>
    </row>
    <row r="371" spans="1:13" s="9" customFormat="1" ht="12.75" x14ac:dyDescent="0.2">
      <c r="A371" s="101">
        <v>44453</v>
      </c>
      <c r="B371" s="6" t="s">
        <v>131</v>
      </c>
      <c r="C371" s="7" t="s">
        <v>765</v>
      </c>
      <c r="D371" s="8" t="s">
        <v>756</v>
      </c>
      <c r="E371" s="87">
        <v>944</v>
      </c>
      <c r="F371" s="88">
        <v>0</v>
      </c>
      <c r="G371" s="89">
        <f t="shared" si="15"/>
        <v>0</v>
      </c>
      <c r="H371" s="87">
        <v>944</v>
      </c>
      <c r="I371" s="90">
        <v>0</v>
      </c>
      <c r="J371" s="89">
        <f t="shared" si="13"/>
        <v>0</v>
      </c>
      <c r="K371" s="92"/>
      <c r="L371" s="93"/>
      <c r="M371" s="94">
        <f t="shared" si="16"/>
        <v>0</v>
      </c>
    </row>
    <row r="372" spans="1:13" s="9" customFormat="1" ht="12.75" x14ac:dyDescent="0.2">
      <c r="A372" s="101">
        <v>44390</v>
      </c>
      <c r="B372" s="6" t="s">
        <v>1030</v>
      </c>
      <c r="C372" s="7" t="s">
        <v>767</v>
      </c>
      <c r="D372" s="8" t="s">
        <v>758</v>
      </c>
      <c r="E372" s="87">
        <v>6242</v>
      </c>
      <c r="F372" s="88">
        <v>0</v>
      </c>
      <c r="G372" s="89">
        <f t="shared" si="15"/>
        <v>0</v>
      </c>
      <c r="H372" s="87">
        <v>6242</v>
      </c>
      <c r="I372" s="90">
        <v>0</v>
      </c>
      <c r="J372" s="89">
        <f t="shared" si="13"/>
        <v>0</v>
      </c>
      <c r="K372" s="92"/>
      <c r="L372" s="93"/>
      <c r="M372" s="94">
        <f t="shared" si="16"/>
        <v>0</v>
      </c>
    </row>
    <row r="373" spans="1:13" s="9" customFormat="1" ht="12.75" x14ac:dyDescent="0.2">
      <c r="A373" s="101">
        <v>44390</v>
      </c>
      <c r="B373" s="6" t="s">
        <v>1030</v>
      </c>
      <c r="C373" s="7" t="s">
        <v>769</v>
      </c>
      <c r="D373" s="8" t="s">
        <v>760</v>
      </c>
      <c r="E373" s="87">
        <v>16248</v>
      </c>
      <c r="F373" s="88">
        <v>0</v>
      </c>
      <c r="G373" s="89">
        <f t="shared" si="15"/>
        <v>0</v>
      </c>
      <c r="H373" s="87">
        <v>16248</v>
      </c>
      <c r="I373" s="90">
        <v>0</v>
      </c>
      <c r="J373" s="89">
        <f t="shared" si="13"/>
        <v>0</v>
      </c>
      <c r="K373" s="92"/>
      <c r="L373" s="93"/>
      <c r="M373" s="94">
        <f t="shared" si="16"/>
        <v>0</v>
      </c>
    </row>
    <row r="374" spans="1:13" s="9" customFormat="1" ht="12.75" x14ac:dyDescent="0.2">
      <c r="A374" s="101">
        <v>44293</v>
      </c>
      <c r="B374" s="6" t="s">
        <v>1030</v>
      </c>
      <c r="C374" s="7" t="s">
        <v>771</v>
      </c>
      <c r="D374" s="8" t="s">
        <v>762</v>
      </c>
      <c r="E374" s="87">
        <v>10987.57</v>
      </c>
      <c r="F374" s="88">
        <v>0</v>
      </c>
      <c r="G374" s="89">
        <f t="shared" si="15"/>
        <v>0</v>
      </c>
      <c r="H374" s="87">
        <v>10987.57</v>
      </c>
      <c r="I374" s="90">
        <v>0</v>
      </c>
      <c r="J374" s="89">
        <f t="shared" si="13"/>
        <v>0</v>
      </c>
      <c r="K374" s="92"/>
      <c r="L374" s="93"/>
      <c r="M374" s="94">
        <f t="shared" si="16"/>
        <v>0</v>
      </c>
    </row>
    <row r="375" spans="1:13" s="9" customFormat="1" ht="12.75" x14ac:dyDescent="0.2">
      <c r="A375" s="5">
        <v>44326</v>
      </c>
      <c r="B375" s="6" t="s">
        <v>537</v>
      </c>
      <c r="C375" s="7" t="s">
        <v>382</v>
      </c>
      <c r="D375" s="8" t="s">
        <v>764</v>
      </c>
      <c r="E375" s="87">
        <v>2832</v>
      </c>
      <c r="F375" s="88">
        <v>0</v>
      </c>
      <c r="G375" s="89">
        <f t="shared" si="15"/>
        <v>0</v>
      </c>
      <c r="H375" s="87">
        <v>2832</v>
      </c>
      <c r="I375" s="90">
        <v>0</v>
      </c>
      <c r="J375" s="89">
        <f t="shared" si="13"/>
        <v>0</v>
      </c>
      <c r="K375" s="92"/>
      <c r="L375" s="93"/>
      <c r="M375" s="94">
        <f t="shared" si="16"/>
        <v>0</v>
      </c>
    </row>
    <row r="376" spans="1:13" s="9" customFormat="1" ht="12.75" x14ac:dyDescent="0.2">
      <c r="A376" s="5">
        <v>44326</v>
      </c>
      <c r="B376" s="6" t="s">
        <v>537</v>
      </c>
      <c r="C376" s="7" t="s">
        <v>773</v>
      </c>
      <c r="D376" s="8" t="s">
        <v>766</v>
      </c>
      <c r="E376" s="87">
        <v>4602</v>
      </c>
      <c r="F376" s="88">
        <v>0</v>
      </c>
      <c r="G376" s="89">
        <f t="shared" si="15"/>
        <v>0</v>
      </c>
      <c r="H376" s="87">
        <v>4602</v>
      </c>
      <c r="I376" s="90">
        <v>0</v>
      </c>
      <c r="J376" s="89">
        <f t="shared" si="13"/>
        <v>0</v>
      </c>
      <c r="K376" s="92"/>
      <c r="L376" s="93"/>
      <c r="M376" s="94">
        <f t="shared" si="16"/>
        <v>0</v>
      </c>
    </row>
    <row r="377" spans="1:13" s="9" customFormat="1" ht="12.75" x14ac:dyDescent="0.2">
      <c r="A377" s="5">
        <v>44326</v>
      </c>
      <c r="B377" s="6" t="s">
        <v>537</v>
      </c>
      <c r="C377" s="7" t="s">
        <v>775</v>
      </c>
      <c r="D377" s="8" t="s">
        <v>768</v>
      </c>
      <c r="E377" s="87">
        <v>4956</v>
      </c>
      <c r="F377" s="88">
        <v>0</v>
      </c>
      <c r="G377" s="89">
        <f t="shared" si="15"/>
        <v>0</v>
      </c>
      <c r="H377" s="87">
        <v>4956</v>
      </c>
      <c r="I377" s="90">
        <v>0</v>
      </c>
      <c r="J377" s="89">
        <f t="shared" si="13"/>
        <v>0</v>
      </c>
      <c r="K377" s="92"/>
      <c r="L377" s="93"/>
      <c r="M377" s="94">
        <f t="shared" si="16"/>
        <v>0</v>
      </c>
    </row>
    <row r="378" spans="1:13" s="9" customFormat="1" ht="12.75" x14ac:dyDescent="0.2">
      <c r="A378" s="5">
        <v>44545</v>
      </c>
      <c r="B378" s="6" t="s">
        <v>537</v>
      </c>
      <c r="C378" s="7" t="s">
        <v>825</v>
      </c>
      <c r="D378" s="8" t="s">
        <v>770</v>
      </c>
      <c r="E378" s="87">
        <v>1534</v>
      </c>
      <c r="F378" s="88">
        <v>0</v>
      </c>
      <c r="G378" s="89">
        <f t="shared" si="15"/>
        <v>0</v>
      </c>
      <c r="H378" s="87">
        <v>1534</v>
      </c>
      <c r="I378" s="90">
        <v>0</v>
      </c>
      <c r="J378" s="89">
        <f t="shared" si="13"/>
        <v>0</v>
      </c>
      <c r="K378" s="92"/>
      <c r="L378" s="93"/>
      <c r="M378" s="94">
        <f t="shared" si="16"/>
        <v>0</v>
      </c>
    </row>
    <row r="379" spans="1:13" s="9" customFormat="1" ht="12.75" x14ac:dyDescent="0.2">
      <c r="A379" s="5">
        <v>44545</v>
      </c>
      <c r="B379" s="6" t="s">
        <v>537</v>
      </c>
      <c r="C379" s="7" t="s">
        <v>826</v>
      </c>
      <c r="D379" s="8" t="s">
        <v>772</v>
      </c>
      <c r="E379" s="87">
        <v>1180</v>
      </c>
      <c r="F379" s="88">
        <v>0</v>
      </c>
      <c r="G379" s="89">
        <f t="shared" si="15"/>
        <v>0</v>
      </c>
      <c r="H379" s="87">
        <v>1180</v>
      </c>
      <c r="I379" s="90">
        <v>0</v>
      </c>
      <c r="J379" s="89">
        <f t="shared" si="13"/>
        <v>0</v>
      </c>
      <c r="K379" s="92"/>
      <c r="L379" s="93"/>
      <c r="M379" s="94">
        <f t="shared" si="16"/>
        <v>0</v>
      </c>
    </row>
    <row r="380" spans="1:13" s="9" customFormat="1" ht="12.75" x14ac:dyDescent="0.2">
      <c r="A380" s="101">
        <v>44487</v>
      </c>
      <c r="B380" s="6" t="s">
        <v>17</v>
      </c>
      <c r="C380" s="7" t="s">
        <v>827</v>
      </c>
      <c r="D380" s="10" t="s">
        <v>245</v>
      </c>
      <c r="E380" s="87">
        <v>83.29</v>
      </c>
      <c r="F380" s="88">
        <v>91</v>
      </c>
      <c r="G380" s="89">
        <f t="shared" si="15"/>
        <v>7579.39</v>
      </c>
      <c r="H380" s="87">
        <v>106.69</v>
      </c>
      <c r="I380" s="90">
        <v>0</v>
      </c>
      <c r="J380" s="89">
        <f t="shared" si="13"/>
        <v>0</v>
      </c>
      <c r="K380" s="92"/>
      <c r="L380" s="93"/>
      <c r="M380" s="94">
        <f t="shared" si="16"/>
        <v>0</v>
      </c>
    </row>
    <row r="381" spans="1:13" s="9" customFormat="1" ht="12.75" x14ac:dyDescent="0.2">
      <c r="A381" s="101">
        <v>44547</v>
      </c>
      <c r="B381" s="6" t="s">
        <v>17</v>
      </c>
      <c r="C381" s="7" t="s">
        <v>828</v>
      </c>
      <c r="D381" s="8" t="s">
        <v>774</v>
      </c>
      <c r="E381" s="87"/>
      <c r="F381" s="88">
        <v>0</v>
      </c>
      <c r="G381" s="89">
        <f t="shared" si="15"/>
        <v>0</v>
      </c>
      <c r="H381" s="87"/>
      <c r="I381" s="90">
        <v>0</v>
      </c>
      <c r="J381" s="89">
        <f t="shared" si="13"/>
        <v>0</v>
      </c>
      <c r="K381" s="92"/>
      <c r="L381" s="93"/>
      <c r="M381" s="94">
        <f t="shared" si="16"/>
        <v>0</v>
      </c>
    </row>
    <row r="382" spans="1:13" s="9" customFormat="1" ht="12.75" x14ac:dyDescent="0.2">
      <c r="A382" s="5">
        <v>44671</v>
      </c>
      <c r="B382" s="6" t="s">
        <v>32</v>
      </c>
      <c r="C382" s="7" t="s">
        <v>829</v>
      </c>
      <c r="D382" s="8" t="s">
        <v>87</v>
      </c>
      <c r="E382" s="87">
        <v>115.29</v>
      </c>
      <c r="F382" s="88">
        <v>0</v>
      </c>
      <c r="G382" s="89">
        <f t="shared" si="15"/>
        <v>0</v>
      </c>
      <c r="H382" s="87">
        <v>41.3</v>
      </c>
      <c r="I382" s="90">
        <v>20</v>
      </c>
      <c r="J382" s="89">
        <f t="shared" si="13"/>
        <v>826</v>
      </c>
      <c r="K382" s="92"/>
      <c r="L382" s="93"/>
      <c r="M382" s="94">
        <f t="shared" si="16"/>
        <v>0</v>
      </c>
    </row>
    <row r="383" spans="1:13" s="9" customFormat="1" ht="12.75" x14ac:dyDescent="0.2">
      <c r="A383" s="5">
        <v>44657</v>
      </c>
      <c r="B383" s="6" t="s">
        <v>13</v>
      </c>
      <c r="C383" s="7" t="s">
        <v>830</v>
      </c>
      <c r="D383" s="8" t="s">
        <v>831</v>
      </c>
      <c r="E383" s="87">
        <v>23.6</v>
      </c>
      <c r="F383" s="88">
        <v>18</v>
      </c>
      <c r="G383" s="89">
        <f t="shared" si="15"/>
        <v>424.8</v>
      </c>
      <c r="H383" s="87">
        <v>23.6</v>
      </c>
      <c r="I383" s="90">
        <v>16</v>
      </c>
      <c r="J383" s="89">
        <f t="shared" si="13"/>
        <v>377.6</v>
      </c>
      <c r="K383" s="92"/>
      <c r="L383" s="93"/>
      <c r="M383" s="94">
        <f t="shared" si="16"/>
        <v>0</v>
      </c>
    </row>
    <row r="384" spans="1:13" s="9" customFormat="1" ht="12.75" x14ac:dyDescent="0.2">
      <c r="A384" s="5">
        <v>44657</v>
      </c>
      <c r="B384" s="6" t="s">
        <v>13</v>
      </c>
      <c r="C384" s="7" t="s">
        <v>832</v>
      </c>
      <c r="D384" s="8" t="s">
        <v>833</v>
      </c>
      <c r="E384" s="87">
        <v>118</v>
      </c>
      <c r="F384" s="88">
        <v>12</v>
      </c>
      <c r="G384" s="89">
        <f t="shared" si="15"/>
        <v>1416</v>
      </c>
      <c r="H384" s="87">
        <v>118</v>
      </c>
      <c r="I384" s="90">
        <v>12</v>
      </c>
      <c r="J384" s="89">
        <f t="shared" si="13"/>
        <v>1416</v>
      </c>
      <c r="K384" s="92"/>
      <c r="L384" s="93"/>
      <c r="M384" s="94">
        <f t="shared" si="16"/>
        <v>0</v>
      </c>
    </row>
    <row r="385" spans="1:13" s="9" customFormat="1" ht="12.75" x14ac:dyDescent="0.2">
      <c r="A385" s="5">
        <v>44657</v>
      </c>
      <c r="B385" s="6" t="s">
        <v>13</v>
      </c>
      <c r="C385" s="7" t="s">
        <v>834</v>
      </c>
      <c r="D385" s="8" t="s">
        <v>835</v>
      </c>
      <c r="E385" s="87">
        <v>118</v>
      </c>
      <c r="F385" s="88">
        <v>4</v>
      </c>
      <c r="G385" s="89">
        <f t="shared" si="15"/>
        <v>472</v>
      </c>
      <c r="H385" s="87">
        <v>118</v>
      </c>
      <c r="I385" s="90">
        <v>2</v>
      </c>
      <c r="J385" s="89">
        <f t="shared" si="13"/>
        <v>236</v>
      </c>
      <c r="K385" s="92"/>
      <c r="L385" s="93"/>
      <c r="M385" s="94">
        <f t="shared" si="16"/>
        <v>0</v>
      </c>
    </row>
    <row r="386" spans="1:13" s="9" customFormat="1" ht="12.75" x14ac:dyDescent="0.2">
      <c r="A386" s="5">
        <v>44657</v>
      </c>
      <c r="B386" s="6" t="s">
        <v>13</v>
      </c>
      <c r="C386" s="7" t="s">
        <v>836</v>
      </c>
      <c r="D386" s="8" t="s">
        <v>1031</v>
      </c>
      <c r="E386" s="87">
        <v>295</v>
      </c>
      <c r="F386" s="88">
        <v>4</v>
      </c>
      <c r="G386" s="89">
        <f t="shared" si="15"/>
        <v>1180</v>
      </c>
      <c r="H386" s="87">
        <v>295</v>
      </c>
      <c r="I386" s="90">
        <v>2</v>
      </c>
      <c r="J386" s="89">
        <f t="shared" si="13"/>
        <v>590</v>
      </c>
      <c r="K386" s="92"/>
      <c r="L386" s="93"/>
      <c r="M386" s="94">
        <f t="shared" si="16"/>
        <v>0</v>
      </c>
    </row>
    <row r="387" spans="1:13" s="9" customFormat="1" ht="12.75" x14ac:dyDescent="0.2">
      <c r="A387" s="5">
        <v>44657</v>
      </c>
      <c r="B387" s="6" t="s">
        <v>13</v>
      </c>
      <c r="C387" s="7" t="s">
        <v>837</v>
      </c>
      <c r="D387" s="8" t="s">
        <v>838</v>
      </c>
      <c r="E387" s="87">
        <v>106.2</v>
      </c>
      <c r="F387" s="88">
        <v>10</v>
      </c>
      <c r="G387" s="89">
        <f t="shared" si="15"/>
        <v>1062</v>
      </c>
      <c r="H387" s="87">
        <v>106.2</v>
      </c>
      <c r="I387" s="90">
        <v>10</v>
      </c>
      <c r="J387" s="89">
        <f t="shared" si="13"/>
        <v>1062</v>
      </c>
      <c r="K387" s="92"/>
      <c r="L387" s="93"/>
      <c r="M387" s="94">
        <f t="shared" si="16"/>
        <v>0</v>
      </c>
    </row>
    <row r="388" spans="1:13" s="9" customFormat="1" ht="12.75" x14ac:dyDescent="0.2">
      <c r="A388" s="5">
        <v>44657</v>
      </c>
      <c r="B388" s="6" t="s">
        <v>13</v>
      </c>
      <c r="C388" s="7" t="s">
        <v>839</v>
      </c>
      <c r="D388" s="8" t="s">
        <v>840</v>
      </c>
      <c r="E388" s="87">
        <v>236</v>
      </c>
      <c r="F388" s="88">
        <v>4</v>
      </c>
      <c r="G388" s="89">
        <f t="shared" si="15"/>
        <v>944</v>
      </c>
      <c r="H388" s="87">
        <v>236</v>
      </c>
      <c r="I388" s="90">
        <v>4</v>
      </c>
      <c r="J388" s="89">
        <f t="shared" si="13"/>
        <v>944</v>
      </c>
      <c r="K388" s="92"/>
      <c r="L388" s="93"/>
      <c r="M388" s="94">
        <f t="shared" si="16"/>
        <v>0</v>
      </c>
    </row>
    <row r="389" spans="1:13" s="9" customFormat="1" ht="12.75" x14ac:dyDescent="0.2">
      <c r="A389" s="5">
        <v>44657</v>
      </c>
      <c r="B389" s="6" t="s">
        <v>13</v>
      </c>
      <c r="C389" s="7" t="s">
        <v>841</v>
      </c>
      <c r="D389" s="8" t="s">
        <v>842</v>
      </c>
      <c r="E389" s="87">
        <v>354</v>
      </c>
      <c r="F389" s="88">
        <v>1</v>
      </c>
      <c r="G389" s="89">
        <f t="shared" si="15"/>
        <v>354</v>
      </c>
      <c r="H389" s="87">
        <v>354</v>
      </c>
      <c r="I389" s="90">
        <v>1</v>
      </c>
      <c r="J389" s="89">
        <f t="shared" si="13"/>
        <v>354</v>
      </c>
      <c r="K389" s="92"/>
      <c r="L389" s="93"/>
      <c r="M389" s="94">
        <f t="shared" si="16"/>
        <v>0</v>
      </c>
    </row>
    <row r="390" spans="1:13" s="9" customFormat="1" ht="12.75" x14ac:dyDescent="0.2">
      <c r="A390" s="5">
        <v>44659</v>
      </c>
      <c r="B390" s="6" t="s">
        <v>35</v>
      </c>
      <c r="C390" s="7" t="s">
        <v>843</v>
      </c>
      <c r="D390" s="8" t="s">
        <v>844</v>
      </c>
      <c r="E390" s="87">
        <v>2121.64</v>
      </c>
      <c r="F390" s="88">
        <v>10</v>
      </c>
      <c r="G390" s="89">
        <f t="shared" si="15"/>
        <v>21216.399999999998</v>
      </c>
      <c r="H390" s="87">
        <v>2121.64</v>
      </c>
      <c r="I390" s="90">
        <v>10</v>
      </c>
      <c r="J390" s="89">
        <f t="shared" si="13"/>
        <v>21216.399999999998</v>
      </c>
      <c r="K390" s="92"/>
      <c r="L390" s="93"/>
      <c r="M390" s="94">
        <f t="shared" si="16"/>
        <v>0</v>
      </c>
    </row>
    <row r="391" spans="1:13" s="9" customFormat="1" ht="12.75" x14ac:dyDescent="0.2">
      <c r="A391" s="5">
        <v>44659</v>
      </c>
      <c r="B391" s="6" t="s">
        <v>35</v>
      </c>
      <c r="C391" s="7" t="s">
        <v>845</v>
      </c>
      <c r="D391" s="8" t="s">
        <v>846</v>
      </c>
      <c r="E391" s="87">
        <v>2121.64</v>
      </c>
      <c r="F391" s="88">
        <v>10</v>
      </c>
      <c r="G391" s="89">
        <f t="shared" si="15"/>
        <v>21216.399999999998</v>
      </c>
      <c r="H391" s="87">
        <v>2121.64</v>
      </c>
      <c r="I391" s="90">
        <v>10</v>
      </c>
      <c r="J391" s="89">
        <f t="shared" si="13"/>
        <v>21216.399999999998</v>
      </c>
      <c r="K391" s="92"/>
      <c r="L391" s="93"/>
      <c r="M391" s="94">
        <f t="shared" si="16"/>
        <v>0</v>
      </c>
    </row>
    <row r="392" spans="1:13" s="9" customFormat="1" ht="12.75" x14ac:dyDescent="0.2">
      <c r="A392" s="5">
        <v>44659</v>
      </c>
      <c r="B392" s="6" t="s">
        <v>35</v>
      </c>
      <c r="C392" s="7" t="s">
        <v>847</v>
      </c>
      <c r="D392" s="8" t="s">
        <v>848</v>
      </c>
      <c r="E392" s="87">
        <v>2121.64</v>
      </c>
      <c r="F392" s="88">
        <v>10</v>
      </c>
      <c r="G392" s="89">
        <f t="shared" si="15"/>
        <v>21216.399999999998</v>
      </c>
      <c r="H392" s="87">
        <v>2121.64</v>
      </c>
      <c r="I392" s="90">
        <v>10</v>
      </c>
      <c r="J392" s="89">
        <f t="shared" si="13"/>
        <v>21216.399999999998</v>
      </c>
      <c r="K392" s="92"/>
      <c r="L392" s="93"/>
      <c r="M392" s="94">
        <f t="shared" si="16"/>
        <v>0</v>
      </c>
    </row>
    <row r="393" spans="1:13" s="9" customFormat="1" ht="12.75" x14ac:dyDescent="0.2">
      <c r="A393" s="5">
        <v>44659</v>
      </c>
      <c r="B393" s="6" t="s">
        <v>35</v>
      </c>
      <c r="C393" s="7" t="s">
        <v>849</v>
      </c>
      <c r="D393" s="8" t="s">
        <v>850</v>
      </c>
      <c r="E393" s="87">
        <v>1864.4</v>
      </c>
      <c r="F393" s="88">
        <v>15</v>
      </c>
      <c r="G393" s="89">
        <f t="shared" si="15"/>
        <v>27966</v>
      </c>
      <c r="H393" s="87">
        <v>1864.4</v>
      </c>
      <c r="I393" s="90">
        <v>14</v>
      </c>
      <c r="J393" s="89">
        <f t="shared" si="13"/>
        <v>26101.600000000002</v>
      </c>
      <c r="K393" s="92"/>
      <c r="L393" s="93"/>
      <c r="M393" s="94">
        <f t="shared" si="16"/>
        <v>0</v>
      </c>
    </row>
    <row r="394" spans="1:13" s="9" customFormat="1" ht="12.75" x14ac:dyDescent="0.2">
      <c r="A394" s="5">
        <v>44659</v>
      </c>
      <c r="B394" s="6" t="s">
        <v>35</v>
      </c>
      <c r="C394" s="7" t="s">
        <v>851</v>
      </c>
      <c r="D394" s="8" t="s">
        <v>852</v>
      </c>
      <c r="E394" s="87">
        <v>377.6</v>
      </c>
      <c r="F394" s="88">
        <v>6</v>
      </c>
      <c r="G394" s="89">
        <f t="shared" si="15"/>
        <v>2265.6000000000004</v>
      </c>
      <c r="H394" s="87">
        <v>377.6</v>
      </c>
      <c r="I394" s="90">
        <v>6</v>
      </c>
      <c r="J394" s="89">
        <f t="shared" si="13"/>
        <v>2265.6000000000004</v>
      </c>
      <c r="K394" s="92"/>
      <c r="L394" s="93"/>
      <c r="M394" s="94">
        <f t="shared" si="16"/>
        <v>0</v>
      </c>
    </row>
    <row r="395" spans="1:13" s="9" customFormat="1" ht="12.75" x14ac:dyDescent="0.2">
      <c r="A395" s="5">
        <v>44659</v>
      </c>
      <c r="B395" s="6" t="s">
        <v>35</v>
      </c>
      <c r="C395" s="7" t="s">
        <v>853</v>
      </c>
      <c r="D395" s="8" t="s">
        <v>854</v>
      </c>
      <c r="E395" s="87">
        <v>377.6</v>
      </c>
      <c r="F395" s="88">
        <v>4</v>
      </c>
      <c r="G395" s="89">
        <f t="shared" si="15"/>
        <v>1510.4</v>
      </c>
      <c r="H395" s="87">
        <v>377.6</v>
      </c>
      <c r="I395" s="90">
        <v>4</v>
      </c>
      <c r="J395" s="89">
        <f t="shared" si="13"/>
        <v>1510.4</v>
      </c>
      <c r="K395" s="92"/>
      <c r="L395" s="93"/>
      <c r="M395" s="94">
        <f t="shared" si="16"/>
        <v>0</v>
      </c>
    </row>
    <row r="396" spans="1:13" s="9" customFormat="1" ht="12.75" x14ac:dyDescent="0.2">
      <c r="A396" s="5">
        <v>44659</v>
      </c>
      <c r="B396" s="6" t="s">
        <v>35</v>
      </c>
      <c r="C396" s="7" t="s">
        <v>855</v>
      </c>
      <c r="D396" s="8" t="s">
        <v>856</v>
      </c>
      <c r="E396" s="87">
        <v>377.6</v>
      </c>
      <c r="F396" s="88">
        <v>4</v>
      </c>
      <c r="G396" s="89">
        <f t="shared" si="15"/>
        <v>1510.4</v>
      </c>
      <c r="H396" s="87">
        <v>377.6</v>
      </c>
      <c r="I396" s="90">
        <v>4</v>
      </c>
      <c r="J396" s="89">
        <f t="shared" si="13"/>
        <v>1510.4</v>
      </c>
      <c r="K396" s="92"/>
      <c r="L396" s="93"/>
      <c r="M396" s="94">
        <f t="shared" si="16"/>
        <v>0</v>
      </c>
    </row>
    <row r="397" spans="1:13" s="9" customFormat="1" ht="12.75" x14ac:dyDescent="0.2">
      <c r="A397" s="5">
        <v>44659</v>
      </c>
      <c r="B397" s="6" t="s">
        <v>35</v>
      </c>
      <c r="C397" s="7" t="s">
        <v>857</v>
      </c>
      <c r="D397" s="8" t="s">
        <v>858</v>
      </c>
      <c r="E397" s="87">
        <v>377.6</v>
      </c>
      <c r="F397" s="88">
        <v>4</v>
      </c>
      <c r="G397" s="89">
        <f t="shared" si="15"/>
        <v>1510.4</v>
      </c>
      <c r="H397" s="87">
        <v>377.6</v>
      </c>
      <c r="I397" s="90">
        <v>4</v>
      </c>
      <c r="J397" s="89">
        <f t="shared" si="13"/>
        <v>1510.4</v>
      </c>
      <c r="K397" s="92"/>
      <c r="L397" s="93"/>
      <c r="M397" s="94">
        <f t="shared" si="16"/>
        <v>0</v>
      </c>
    </row>
    <row r="398" spans="1:13" s="9" customFormat="1" ht="12.75" x14ac:dyDescent="0.2">
      <c r="A398" s="5">
        <v>44659</v>
      </c>
      <c r="B398" s="6" t="s">
        <v>35</v>
      </c>
      <c r="C398" s="7" t="s">
        <v>859</v>
      </c>
      <c r="D398" s="8" t="s">
        <v>860</v>
      </c>
      <c r="E398" s="87">
        <v>531</v>
      </c>
      <c r="F398" s="88">
        <v>4</v>
      </c>
      <c r="G398" s="89">
        <f t="shared" si="15"/>
        <v>2124</v>
      </c>
      <c r="H398" s="87">
        <v>531</v>
      </c>
      <c r="I398" s="90">
        <v>4</v>
      </c>
      <c r="J398" s="89">
        <f t="shared" si="13"/>
        <v>2124</v>
      </c>
      <c r="K398" s="92"/>
      <c r="L398" s="93"/>
      <c r="M398" s="94">
        <f t="shared" si="16"/>
        <v>0</v>
      </c>
    </row>
    <row r="399" spans="1:13" s="9" customFormat="1" ht="12.75" x14ac:dyDescent="0.2">
      <c r="A399" s="5">
        <v>44671</v>
      </c>
      <c r="B399" s="6" t="s">
        <v>32</v>
      </c>
      <c r="C399" s="7" t="s">
        <v>861</v>
      </c>
      <c r="D399" s="8" t="s">
        <v>184</v>
      </c>
      <c r="E399" s="87">
        <v>76.7</v>
      </c>
      <c r="F399" s="88">
        <v>5</v>
      </c>
      <c r="G399" s="89">
        <f t="shared" si="15"/>
        <v>383.5</v>
      </c>
      <c r="H399" s="87">
        <v>57.82</v>
      </c>
      <c r="I399" s="90">
        <v>18</v>
      </c>
      <c r="J399" s="89">
        <f t="shared" si="13"/>
        <v>1040.76</v>
      </c>
      <c r="K399" s="92"/>
      <c r="L399" s="93"/>
      <c r="M399" s="94">
        <f t="shared" si="16"/>
        <v>0</v>
      </c>
    </row>
    <row r="400" spans="1:13" s="9" customFormat="1" ht="12.75" x14ac:dyDescent="0.2">
      <c r="A400" s="5">
        <v>44671</v>
      </c>
      <c r="B400" s="6" t="s">
        <v>32</v>
      </c>
      <c r="C400" s="7" t="s">
        <v>862</v>
      </c>
      <c r="D400" s="8" t="s">
        <v>863</v>
      </c>
      <c r="E400" s="87">
        <v>11.308</v>
      </c>
      <c r="F400" s="88">
        <v>12</v>
      </c>
      <c r="G400" s="89">
        <f t="shared" si="15"/>
        <v>135.696</v>
      </c>
      <c r="H400" s="87">
        <v>11.308</v>
      </c>
      <c r="I400" s="90">
        <v>12</v>
      </c>
      <c r="J400" s="89">
        <f t="shared" si="13"/>
        <v>135.696</v>
      </c>
      <c r="K400" s="92"/>
      <c r="L400" s="93"/>
      <c r="M400" s="94">
        <f t="shared" si="16"/>
        <v>0</v>
      </c>
    </row>
    <row r="401" spans="1:13" s="9" customFormat="1" ht="12.75" x14ac:dyDescent="0.2">
      <c r="A401" s="101">
        <v>44662</v>
      </c>
      <c r="B401" s="6" t="s">
        <v>387</v>
      </c>
      <c r="C401" s="7" t="s">
        <v>864</v>
      </c>
      <c r="D401" s="8" t="s">
        <v>865</v>
      </c>
      <c r="E401" s="87">
        <v>7.1980000000000004</v>
      </c>
      <c r="F401" s="88" t="s">
        <v>866</v>
      </c>
      <c r="G401" s="89">
        <f t="shared" si="15"/>
        <v>0</v>
      </c>
      <c r="H401" s="87">
        <v>7.1980000000000004</v>
      </c>
      <c r="I401" s="90">
        <v>0</v>
      </c>
      <c r="J401" s="89">
        <f t="shared" si="13"/>
        <v>0</v>
      </c>
      <c r="K401" s="92"/>
      <c r="L401" s="93"/>
      <c r="M401" s="94">
        <f t="shared" si="16"/>
        <v>0</v>
      </c>
    </row>
    <row r="402" spans="1:13" s="9" customFormat="1" ht="12.75" x14ac:dyDescent="0.2">
      <c r="A402" s="101">
        <v>44662</v>
      </c>
      <c r="B402" s="6" t="s">
        <v>387</v>
      </c>
      <c r="C402" s="7" t="s">
        <v>867</v>
      </c>
      <c r="D402" s="8" t="s">
        <v>868</v>
      </c>
      <c r="E402" s="87">
        <v>86.02</v>
      </c>
      <c r="F402" s="88" t="s">
        <v>866</v>
      </c>
      <c r="G402" s="89">
        <f t="shared" si="15"/>
        <v>0</v>
      </c>
      <c r="H402" s="87">
        <v>86.02</v>
      </c>
      <c r="I402" s="90">
        <v>0</v>
      </c>
      <c r="J402" s="89">
        <f t="shared" si="13"/>
        <v>0</v>
      </c>
      <c r="K402" s="92"/>
      <c r="L402" s="93"/>
      <c r="M402" s="94">
        <f t="shared" si="16"/>
        <v>0</v>
      </c>
    </row>
    <row r="403" spans="1:13" s="9" customFormat="1" ht="12.75" x14ac:dyDescent="0.2">
      <c r="A403" s="5">
        <v>44678</v>
      </c>
      <c r="B403" s="6" t="s">
        <v>470</v>
      </c>
      <c r="C403" s="7" t="s">
        <v>869</v>
      </c>
      <c r="D403" s="8" t="s">
        <v>1032</v>
      </c>
      <c r="E403" s="87">
        <v>31159.99</v>
      </c>
      <c r="F403" s="88" t="s">
        <v>866</v>
      </c>
      <c r="G403" s="89">
        <f t="shared" si="15"/>
        <v>0</v>
      </c>
      <c r="H403" s="87">
        <v>31159.99</v>
      </c>
      <c r="I403" s="90">
        <v>0</v>
      </c>
      <c r="J403" s="89">
        <f t="shared" si="13"/>
        <v>0</v>
      </c>
      <c r="K403" s="92"/>
      <c r="L403" s="93"/>
      <c r="M403" s="94">
        <f t="shared" si="16"/>
        <v>0</v>
      </c>
    </row>
    <row r="404" spans="1:13" s="9" customFormat="1" ht="12.75" x14ac:dyDescent="0.2">
      <c r="A404" s="5">
        <v>44706</v>
      </c>
      <c r="B404" s="6" t="s">
        <v>470</v>
      </c>
      <c r="C404" s="7" t="s">
        <v>870</v>
      </c>
      <c r="D404" s="8" t="s">
        <v>1033</v>
      </c>
      <c r="E404" s="87">
        <v>5236.25</v>
      </c>
      <c r="F404" s="88" t="s">
        <v>866</v>
      </c>
      <c r="G404" s="89">
        <f t="shared" si="15"/>
        <v>0</v>
      </c>
      <c r="H404" s="87">
        <v>23645.71</v>
      </c>
      <c r="I404" s="90">
        <v>1</v>
      </c>
      <c r="J404" s="89">
        <f t="shared" si="13"/>
        <v>23645.71</v>
      </c>
      <c r="K404" s="92"/>
      <c r="L404" s="93"/>
      <c r="M404" s="94">
        <f t="shared" si="16"/>
        <v>0</v>
      </c>
    </row>
    <row r="405" spans="1:13" s="9" customFormat="1" ht="12.75" x14ac:dyDescent="0.2">
      <c r="A405" s="5">
        <v>44678</v>
      </c>
      <c r="B405" s="6" t="s">
        <v>470</v>
      </c>
      <c r="C405" s="7" t="s">
        <v>871</v>
      </c>
      <c r="D405" s="8" t="s">
        <v>1034</v>
      </c>
      <c r="E405" s="87">
        <v>35051.35</v>
      </c>
      <c r="F405" s="88" t="s">
        <v>866</v>
      </c>
      <c r="G405" s="89">
        <f t="shared" si="15"/>
        <v>0</v>
      </c>
      <c r="H405" s="87">
        <v>35051.35</v>
      </c>
      <c r="I405" s="90">
        <v>0</v>
      </c>
      <c r="J405" s="89">
        <f t="shared" si="13"/>
        <v>0</v>
      </c>
      <c r="K405" s="92"/>
      <c r="L405" s="93"/>
      <c r="M405" s="94">
        <f t="shared" si="16"/>
        <v>0</v>
      </c>
    </row>
    <row r="406" spans="1:13" s="9" customFormat="1" ht="12.75" x14ac:dyDescent="0.2">
      <c r="A406" s="101">
        <v>44690</v>
      </c>
      <c r="B406" s="6" t="s">
        <v>32</v>
      </c>
      <c r="C406" s="7" t="s">
        <v>1035</v>
      </c>
      <c r="D406" s="8" t="s">
        <v>1036</v>
      </c>
      <c r="E406" s="87">
        <v>0</v>
      </c>
      <c r="F406" s="88"/>
      <c r="G406" s="89">
        <f t="shared" si="15"/>
        <v>0</v>
      </c>
      <c r="H406" s="87">
        <v>1681.5</v>
      </c>
      <c r="I406" s="90">
        <v>1</v>
      </c>
      <c r="J406" s="89">
        <f t="shared" si="13"/>
        <v>1681.5</v>
      </c>
      <c r="K406" s="92"/>
      <c r="L406" s="93"/>
      <c r="M406" s="94">
        <f t="shared" si="16"/>
        <v>0</v>
      </c>
    </row>
    <row r="407" spans="1:13" s="9" customFormat="1" ht="12.75" x14ac:dyDescent="0.2">
      <c r="A407" s="101">
        <v>44690</v>
      </c>
      <c r="B407" s="6" t="s">
        <v>32</v>
      </c>
      <c r="C407" s="7" t="s">
        <v>1037</v>
      </c>
      <c r="D407" s="8" t="s">
        <v>1038</v>
      </c>
      <c r="E407" s="87">
        <v>0</v>
      </c>
      <c r="F407" s="88"/>
      <c r="G407" s="89">
        <f t="shared" si="15"/>
        <v>0</v>
      </c>
      <c r="H407" s="87">
        <v>7974.44</v>
      </c>
      <c r="I407" s="90">
        <v>1</v>
      </c>
      <c r="J407" s="89">
        <f t="shared" si="13"/>
        <v>7974.44</v>
      </c>
      <c r="K407" s="92"/>
      <c r="L407" s="93"/>
      <c r="M407" s="94">
        <f t="shared" si="16"/>
        <v>0</v>
      </c>
    </row>
    <row r="408" spans="1:13" s="9" customFormat="1" ht="12.75" x14ac:dyDescent="0.2">
      <c r="A408" s="101">
        <v>44690</v>
      </c>
      <c r="B408" s="6" t="s">
        <v>381</v>
      </c>
      <c r="C408" s="7" t="s">
        <v>1039</v>
      </c>
      <c r="D408" s="8" t="s">
        <v>1040</v>
      </c>
      <c r="E408" s="87">
        <v>0</v>
      </c>
      <c r="F408" s="88"/>
      <c r="G408" s="89">
        <f t="shared" si="15"/>
        <v>0</v>
      </c>
      <c r="H408" s="87">
        <v>424.8</v>
      </c>
      <c r="I408" s="90">
        <v>1</v>
      </c>
      <c r="J408" s="89">
        <f t="shared" si="13"/>
        <v>424.8</v>
      </c>
      <c r="K408" s="92"/>
      <c r="L408" s="93"/>
      <c r="M408" s="94">
        <f t="shared" si="16"/>
        <v>0</v>
      </c>
    </row>
    <row r="409" spans="1:13" s="9" customFormat="1" ht="12.75" x14ac:dyDescent="0.2">
      <c r="A409" s="101">
        <v>44708</v>
      </c>
      <c r="B409" s="6" t="s">
        <v>470</v>
      </c>
      <c r="C409" s="7" t="s">
        <v>1041</v>
      </c>
      <c r="D409" s="8" t="s">
        <v>1042</v>
      </c>
      <c r="E409" s="87">
        <v>0</v>
      </c>
      <c r="F409" s="88"/>
      <c r="G409" s="89">
        <f t="shared" si="15"/>
        <v>0</v>
      </c>
      <c r="H409" s="87">
        <v>248.43719999999999</v>
      </c>
      <c r="I409" s="90">
        <v>50</v>
      </c>
      <c r="J409" s="89">
        <f t="shared" si="13"/>
        <v>12421.859999999999</v>
      </c>
      <c r="K409" s="92"/>
      <c r="L409" s="93"/>
      <c r="M409" s="94">
        <f t="shared" si="16"/>
        <v>0</v>
      </c>
    </row>
    <row r="410" spans="1:13" s="9" customFormat="1" ht="12.75" x14ac:dyDescent="0.2">
      <c r="A410" s="101">
        <v>44708</v>
      </c>
      <c r="B410" s="6" t="s">
        <v>1043</v>
      </c>
      <c r="C410" s="7" t="s">
        <v>1044</v>
      </c>
      <c r="D410" s="8" t="s">
        <v>1045</v>
      </c>
      <c r="E410" s="87">
        <v>0</v>
      </c>
      <c r="F410" s="88"/>
      <c r="G410" s="89">
        <f t="shared" si="15"/>
        <v>0</v>
      </c>
      <c r="H410" s="87">
        <v>21806.87</v>
      </c>
      <c r="I410" s="90">
        <v>1</v>
      </c>
      <c r="J410" s="89">
        <f t="shared" si="13"/>
        <v>21806.87</v>
      </c>
      <c r="K410" s="92"/>
      <c r="L410" s="93"/>
      <c r="M410" s="94">
        <f t="shared" si="16"/>
        <v>0</v>
      </c>
    </row>
    <row r="411" spans="1:13" s="9" customFormat="1" ht="12.75" x14ac:dyDescent="0.2">
      <c r="A411" s="101">
        <v>44708</v>
      </c>
      <c r="B411" s="6" t="s">
        <v>1043</v>
      </c>
      <c r="C411" s="7" t="s">
        <v>1046</v>
      </c>
      <c r="D411" s="8" t="s">
        <v>1047</v>
      </c>
      <c r="E411" s="87">
        <v>0</v>
      </c>
      <c r="F411" s="88"/>
      <c r="G411" s="89">
        <f t="shared" si="15"/>
        <v>0</v>
      </c>
      <c r="H411" s="87">
        <v>3.1859999999999999</v>
      </c>
      <c r="I411" s="90">
        <v>5200</v>
      </c>
      <c r="J411" s="89">
        <f t="shared" si="13"/>
        <v>16567.2</v>
      </c>
      <c r="K411" s="92"/>
      <c r="L411" s="93"/>
      <c r="M411" s="94">
        <f t="shared" si="16"/>
        <v>0</v>
      </c>
    </row>
    <row r="412" spans="1:13" s="9" customFormat="1" ht="12.75" x14ac:dyDescent="0.2">
      <c r="A412" s="101">
        <v>44708</v>
      </c>
      <c r="B412" s="6" t="s">
        <v>1043</v>
      </c>
      <c r="C412" s="7" t="s">
        <v>1048</v>
      </c>
      <c r="D412" s="8" t="s">
        <v>1049</v>
      </c>
      <c r="E412" s="87">
        <v>0</v>
      </c>
      <c r="F412" s="88"/>
      <c r="G412" s="89">
        <f t="shared" si="15"/>
        <v>0</v>
      </c>
      <c r="H412" s="87">
        <v>11.0566</v>
      </c>
      <c r="I412" s="90">
        <v>500</v>
      </c>
      <c r="J412" s="89">
        <f t="shared" si="13"/>
        <v>5528.3</v>
      </c>
      <c r="K412" s="92"/>
      <c r="L412" s="93"/>
      <c r="M412" s="94">
        <f t="shared" si="16"/>
        <v>0</v>
      </c>
    </row>
    <row r="413" spans="1:13" ht="16.5" thickBot="1" x14ac:dyDescent="0.3">
      <c r="A413" s="263" t="s">
        <v>273</v>
      </c>
      <c r="B413" s="264"/>
      <c r="C413" s="264"/>
      <c r="D413" s="264"/>
      <c r="E413" s="265"/>
      <c r="F413" s="112"/>
      <c r="G413" s="14">
        <f>SUM(G13:G412)</f>
        <v>705472.10344000009</v>
      </c>
      <c r="H413" s="14"/>
      <c r="I413" s="14"/>
      <c r="J413" s="66">
        <f>SUM(J13:J412)</f>
        <v>691199.65543999989</v>
      </c>
      <c r="K413" s="62"/>
      <c r="L413" s="62"/>
      <c r="M413" s="113">
        <f>SUM(M13:M412)</f>
        <v>0</v>
      </c>
    </row>
    <row r="414" spans="1:13" ht="19.5" customHeight="1" x14ac:dyDescent="0.25">
      <c r="A414" s="15"/>
      <c r="B414" s="15"/>
      <c r="C414" s="16"/>
      <c r="D414" s="15"/>
      <c r="E414" s="15"/>
      <c r="F414" s="45"/>
      <c r="G414" s="15"/>
      <c r="H414" s="15"/>
      <c r="I414" s="15"/>
      <c r="J414" s="15"/>
      <c r="K414" s="15"/>
      <c r="L414" s="15"/>
    </row>
    <row r="415" spans="1:13" ht="19.5" customHeight="1" x14ac:dyDescent="0.25">
      <c r="A415" s="15"/>
      <c r="B415" s="15"/>
      <c r="C415" s="16"/>
      <c r="D415" s="15"/>
      <c r="E415" s="15"/>
      <c r="F415" s="45"/>
      <c r="G415" s="15"/>
      <c r="H415" s="15"/>
      <c r="I415" s="15"/>
      <c r="J415" s="15"/>
      <c r="K415" s="15"/>
      <c r="L415" s="15"/>
    </row>
    <row r="416" spans="1:13" ht="19.5" customHeight="1" x14ac:dyDescent="0.25">
      <c r="A416" s="15"/>
      <c r="B416" s="15"/>
      <c r="C416" s="16"/>
      <c r="D416" s="15"/>
      <c r="E416" s="15"/>
      <c r="F416" s="45"/>
      <c r="G416" s="15"/>
      <c r="H416" s="15"/>
      <c r="I416" s="15"/>
      <c r="J416" s="15"/>
      <c r="K416" s="15"/>
      <c r="L416" s="15"/>
    </row>
    <row r="417" spans="1:13" ht="19.5" customHeight="1" x14ac:dyDescent="0.25">
      <c r="A417" s="15"/>
      <c r="B417" s="15"/>
      <c r="C417" s="16"/>
      <c r="D417" s="15"/>
      <c r="E417" s="15"/>
      <c r="F417" s="45"/>
      <c r="G417" s="15"/>
      <c r="H417" s="15"/>
      <c r="I417" s="15"/>
      <c r="J417" s="15"/>
      <c r="K417" s="15"/>
      <c r="L417" s="15"/>
    </row>
    <row r="418" spans="1:13" ht="19.5" customHeight="1" x14ac:dyDescent="0.25">
      <c r="A418" s="15"/>
      <c r="B418" s="15"/>
      <c r="C418" s="16"/>
      <c r="D418" s="15"/>
      <c r="E418" s="15"/>
      <c r="F418" s="45"/>
      <c r="G418" s="15"/>
      <c r="H418" s="15"/>
      <c r="I418" s="15"/>
      <c r="J418" s="15"/>
      <c r="K418" s="15"/>
      <c r="L418" s="15"/>
    </row>
    <row r="419" spans="1:13" ht="19.5" customHeight="1" x14ac:dyDescent="0.25">
      <c r="A419" s="15"/>
      <c r="B419" s="15"/>
      <c r="C419" s="16"/>
      <c r="D419" s="15"/>
      <c r="E419" s="15"/>
      <c r="F419" s="45"/>
      <c r="G419" s="15"/>
      <c r="H419" s="15"/>
      <c r="I419" s="15"/>
      <c r="J419" s="15"/>
      <c r="K419" s="15"/>
      <c r="L419" s="15"/>
    </row>
    <row r="420" spans="1:13" ht="19.5" x14ac:dyDescent="0.3">
      <c r="A420" s="266" t="s">
        <v>314</v>
      </c>
      <c r="B420" s="266"/>
      <c r="C420" s="266"/>
      <c r="D420" s="266" t="s">
        <v>776</v>
      </c>
      <c r="E420" s="266"/>
      <c r="F420" s="114" t="s">
        <v>380</v>
      </c>
      <c r="G420" s="114"/>
      <c r="H420" s="114"/>
      <c r="I420" s="114"/>
      <c r="J420" s="114"/>
      <c r="K420" s="114"/>
      <c r="L420" s="114"/>
      <c r="M420" s="114"/>
    </row>
    <row r="421" spans="1:13" ht="19.5" x14ac:dyDescent="0.3">
      <c r="A421" s="257" t="s">
        <v>315</v>
      </c>
      <c r="B421" s="257"/>
      <c r="C421" s="257"/>
      <c r="D421" s="258" t="s">
        <v>367</v>
      </c>
      <c r="E421" s="258"/>
      <c r="F421" s="151" t="s">
        <v>327</v>
      </c>
      <c r="G421" s="151"/>
      <c r="H421" s="151"/>
      <c r="I421" s="151"/>
      <c r="J421" s="151"/>
      <c r="K421" s="44"/>
      <c r="L421" s="44"/>
      <c r="M421" s="44"/>
    </row>
    <row r="422" spans="1:13" ht="19.5" x14ac:dyDescent="0.3">
      <c r="A422" s="258" t="s">
        <v>301</v>
      </c>
      <c r="B422" s="258"/>
      <c r="C422" s="258"/>
      <c r="D422" s="258" t="s">
        <v>431</v>
      </c>
      <c r="E422" s="258"/>
      <c r="F422" s="151" t="s">
        <v>777</v>
      </c>
      <c r="G422" s="151"/>
      <c r="H422" s="151"/>
      <c r="I422" s="151"/>
      <c r="J422" s="151"/>
      <c r="K422" s="44"/>
      <c r="L422" s="44"/>
      <c r="M422" s="1"/>
    </row>
    <row r="423" spans="1:13" ht="19.5" x14ac:dyDescent="0.25">
      <c r="F423" s="46"/>
    </row>
  </sheetData>
  <autoFilter ref="A12:M413" xr:uid="{00000000-0009-0000-0000-000002000000}"/>
  <mergeCells count="11">
    <mergeCell ref="A421:C421"/>
    <mergeCell ref="D421:E421"/>
    <mergeCell ref="A422:C422"/>
    <mergeCell ref="D422:E422"/>
    <mergeCell ref="A7:M7"/>
    <mergeCell ref="A8:G8"/>
    <mergeCell ref="A9:M9"/>
    <mergeCell ref="A10:M10"/>
    <mergeCell ref="A413:E413"/>
    <mergeCell ref="A420:C420"/>
    <mergeCell ref="D420:E420"/>
  </mergeCells>
  <printOptions horizontalCentered="1"/>
  <pageMargins left="0.23622047244094491" right="0.23622047244094491" top="0.74803149606299213" bottom="0.74803149606299213" header="0.31496062992125984" footer="0.31496062992125984"/>
  <pageSetup scale="63" fitToHeight="0" orientation="portrait" r:id="rId1"/>
  <rowBreaks count="2" manualBreakCount="2">
    <brk id="260" max="12" man="1"/>
    <brk id="350" max="1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99137-16E7-4A38-AD87-2AC81A7208B9}">
  <dimension ref="A2:J65"/>
  <sheetViews>
    <sheetView showGridLines="0" view="pageBreakPreview" topLeftCell="A10" zoomScale="85" zoomScaleNormal="100" zoomScaleSheetLayoutView="85" workbookViewId="0">
      <selection activeCell="E27" sqref="E27"/>
    </sheetView>
  </sheetViews>
  <sheetFormatPr baseColWidth="10" defaultRowHeight="15" x14ac:dyDescent="0.25"/>
  <cols>
    <col min="1" max="1" width="18" style="124" customWidth="1"/>
    <col min="2" max="2" width="50" style="124" customWidth="1"/>
    <col min="3" max="4" width="21.7109375" style="124" customWidth="1"/>
    <col min="5" max="5" width="30" style="124" customWidth="1"/>
    <col min="6" max="6" width="15.28515625" style="124" customWidth="1"/>
    <col min="7" max="16384" width="11.42578125" style="124"/>
  </cols>
  <sheetData>
    <row r="2" spans="1:10" ht="23.25" customHeight="1" x14ac:dyDescent="0.35">
      <c r="B2" s="270"/>
      <c r="C2" s="270"/>
      <c r="D2" s="270"/>
      <c r="E2" s="270"/>
      <c r="F2" s="270"/>
      <c r="G2" s="270"/>
      <c r="H2" s="270"/>
      <c r="I2" s="152"/>
    </row>
    <row r="3" spans="1:10" ht="23.25" customHeight="1" x14ac:dyDescent="0.35">
      <c r="B3" s="223"/>
      <c r="C3" s="223"/>
      <c r="D3" s="223"/>
      <c r="E3" s="223"/>
      <c r="F3" s="223"/>
      <c r="G3" s="223"/>
      <c r="H3" s="223"/>
      <c r="I3" s="152"/>
    </row>
    <row r="4" spans="1:10" ht="23.25" customHeight="1" x14ac:dyDescent="0.35">
      <c r="B4" s="223"/>
      <c r="C4" s="223"/>
      <c r="D4" s="223"/>
      <c r="E4" s="223"/>
      <c r="F4" s="223"/>
      <c r="G4" s="223"/>
      <c r="H4" s="223"/>
      <c r="I4" s="152"/>
    </row>
    <row r="5" spans="1:10" ht="23.25" customHeight="1" x14ac:dyDescent="0.35">
      <c r="A5" s="271" t="s">
        <v>2</v>
      </c>
      <c r="B5" s="271"/>
      <c r="C5" s="271"/>
      <c r="D5" s="271"/>
      <c r="E5" s="271"/>
      <c r="F5" s="271"/>
      <c r="G5" s="271"/>
      <c r="H5" s="153"/>
      <c r="I5" s="153"/>
      <c r="J5" s="153"/>
    </row>
    <row r="6" spans="1:10" ht="23.25" customHeight="1" x14ac:dyDescent="0.25">
      <c r="A6" s="272"/>
      <c r="B6" s="272"/>
      <c r="C6" s="272"/>
      <c r="D6" s="272"/>
      <c r="E6" s="272"/>
      <c r="F6" s="272"/>
      <c r="G6" s="272"/>
      <c r="H6" s="154"/>
      <c r="I6" s="154"/>
      <c r="J6" s="154"/>
    </row>
    <row r="7" spans="1:10" ht="23.25" customHeight="1" x14ac:dyDescent="0.35">
      <c r="B7" s="223"/>
      <c r="C7" s="223"/>
      <c r="D7" s="223"/>
      <c r="E7" s="223"/>
      <c r="F7" s="223"/>
      <c r="G7" s="223"/>
      <c r="H7" s="223"/>
      <c r="I7" s="152"/>
    </row>
    <row r="8" spans="1:10" ht="27.75" x14ac:dyDescent="0.25">
      <c r="B8" s="273" t="s">
        <v>878</v>
      </c>
      <c r="C8" s="273"/>
      <c r="D8" s="273"/>
      <c r="E8" s="273"/>
      <c r="F8" s="273"/>
      <c r="G8" s="155"/>
      <c r="H8" s="155"/>
    </row>
    <row r="9" spans="1:10" ht="23.25" x14ac:dyDescent="0.25">
      <c r="B9" s="274" t="s">
        <v>1050</v>
      </c>
      <c r="C9" s="274"/>
      <c r="D9" s="274"/>
      <c r="E9" s="274"/>
      <c r="F9" s="274"/>
      <c r="G9" s="126"/>
      <c r="H9" s="126"/>
    </row>
    <row r="10" spans="1:10" ht="23.25" x14ac:dyDescent="0.35">
      <c r="B10" s="18"/>
      <c r="C10" s="156" t="s">
        <v>879</v>
      </c>
      <c r="D10" s="156"/>
      <c r="E10" s="156"/>
      <c r="F10" s="156"/>
      <c r="G10" s="157"/>
      <c r="H10" s="157"/>
    </row>
    <row r="11" spans="1:10" ht="6.75" customHeight="1" x14ac:dyDescent="0.25"/>
    <row r="12" spans="1:10" ht="19.5" x14ac:dyDescent="0.3">
      <c r="B12" s="275" t="s">
        <v>880</v>
      </c>
      <c r="C12" s="224"/>
      <c r="D12" s="224"/>
      <c r="E12" s="158"/>
      <c r="G12" s="147"/>
    </row>
    <row r="13" spans="1:10" ht="20.25" x14ac:dyDescent="0.3">
      <c r="B13" s="275"/>
      <c r="C13" s="224"/>
      <c r="D13" s="224"/>
      <c r="E13" s="158"/>
      <c r="F13" s="159"/>
      <c r="G13" s="147"/>
    </row>
    <row r="14" spans="1:10" ht="19.5" x14ac:dyDescent="0.3">
      <c r="B14" s="275"/>
      <c r="C14" s="224"/>
      <c r="D14" s="224"/>
      <c r="E14" s="158"/>
      <c r="G14" s="147"/>
    </row>
    <row r="15" spans="1:10" ht="19.5" x14ac:dyDescent="0.3">
      <c r="B15" s="224" t="s">
        <v>881</v>
      </c>
      <c r="C15" s="224"/>
      <c r="D15" s="224"/>
      <c r="E15" s="160"/>
      <c r="G15" s="147"/>
    </row>
    <row r="16" spans="1:10" ht="20.25" x14ac:dyDescent="0.3">
      <c r="B16" s="161" t="s">
        <v>882</v>
      </c>
      <c r="C16" s="161"/>
      <c r="D16" s="161"/>
      <c r="E16" s="162">
        <v>49064.59</v>
      </c>
      <c r="G16" s="147"/>
    </row>
    <row r="17" spans="2:7" ht="20.25" x14ac:dyDescent="0.3">
      <c r="B17" s="161" t="s">
        <v>883</v>
      </c>
      <c r="C17" s="163"/>
      <c r="D17" s="164"/>
      <c r="E17" s="165">
        <v>1986985.82</v>
      </c>
      <c r="G17" s="147"/>
    </row>
    <row r="18" spans="2:7" ht="20.25" x14ac:dyDescent="0.3">
      <c r="B18" s="224" t="s">
        <v>884</v>
      </c>
      <c r="C18" s="166"/>
      <c r="D18" s="164"/>
      <c r="E18" s="167">
        <f>SUM(E16:E17)</f>
        <v>2036050.4100000001</v>
      </c>
      <c r="G18" s="147"/>
    </row>
    <row r="19" spans="2:7" ht="5.25" customHeight="1" x14ac:dyDescent="0.3">
      <c r="B19" s="224"/>
      <c r="C19" s="166"/>
      <c r="D19" s="164"/>
      <c r="E19" s="167"/>
      <c r="G19" s="147"/>
    </row>
    <row r="20" spans="2:7" ht="20.25" x14ac:dyDescent="0.3">
      <c r="B20" s="161" t="s">
        <v>885</v>
      </c>
      <c r="C20" s="168"/>
      <c r="D20" s="161"/>
      <c r="E20" s="169">
        <v>691199.66</v>
      </c>
      <c r="G20" s="147"/>
    </row>
    <row r="21" spans="2:7" ht="20.25" x14ac:dyDescent="0.3">
      <c r="B21" s="224" t="s">
        <v>886</v>
      </c>
      <c r="C21" s="170"/>
      <c r="D21" s="224"/>
      <c r="E21" s="171">
        <f>SUM(E18:E20)</f>
        <v>2727250.0700000003</v>
      </c>
      <c r="G21" s="147"/>
    </row>
    <row r="22" spans="2:7" ht="19.5" x14ac:dyDescent="0.3">
      <c r="B22" s="224"/>
      <c r="C22" s="170"/>
      <c r="D22" s="224"/>
      <c r="E22" s="172"/>
      <c r="G22" s="147"/>
    </row>
    <row r="23" spans="2:7" ht="19.5" x14ac:dyDescent="0.3">
      <c r="B23" s="173" t="s">
        <v>887</v>
      </c>
      <c r="C23" s="170"/>
      <c r="D23" s="224"/>
      <c r="E23" s="174"/>
      <c r="G23" s="147"/>
    </row>
    <row r="24" spans="2:7" ht="19.5" x14ac:dyDescent="0.3">
      <c r="B24" s="161" t="s">
        <v>888</v>
      </c>
      <c r="C24" s="168"/>
      <c r="D24" s="161"/>
      <c r="E24" s="172"/>
      <c r="G24" s="147"/>
    </row>
    <row r="25" spans="2:7" ht="19.5" x14ac:dyDescent="0.3">
      <c r="B25" s="161"/>
      <c r="C25" s="168"/>
      <c r="D25" s="161"/>
      <c r="E25" s="172"/>
      <c r="G25" s="147"/>
    </row>
    <row r="26" spans="2:7" ht="20.25" x14ac:dyDescent="0.3">
      <c r="B26" s="267" t="s">
        <v>889</v>
      </c>
      <c r="C26" s="267"/>
      <c r="D26" s="175">
        <v>7011171.6200000001</v>
      </c>
      <c r="E26" s="176"/>
      <c r="F26" s="177"/>
      <c r="G26" s="147"/>
    </row>
    <row r="27" spans="2:7" ht="20.25" x14ac:dyDescent="0.3">
      <c r="B27" s="178" t="s">
        <v>890</v>
      </c>
      <c r="C27" s="179"/>
      <c r="D27" s="169">
        <v>2604359.19</v>
      </c>
      <c r="E27" s="180">
        <f>+D26-D27</f>
        <v>4406812.43</v>
      </c>
      <c r="F27" s="177"/>
      <c r="G27" s="147"/>
    </row>
    <row r="28" spans="2:7" ht="20.25" x14ac:dyDescent="0.3">
      <c r="B28" s="178"/>
      <c r="C28" s="181"/>
      <c r="D28" s="175"/>
      <c r="E28" s="180"/>
      <c r="F28" s="182"/>
      <c r="G28" s="147"/>
    </row>
    <row r="29" spans="2:7" ht="20.25" x14ac:dyDescent="0.3">
      <c r="B29" s="267" t="s">
        <v>891</v>
      </c>
      <c r="C29" s="267"/>
      <c r="D29" s="183">
        <f>8472299.35+5470.19</f>
        <v>8477769.5399999991</v>
      </c>
      <c r="E29" s="180"/>
      <c r="F29" s="184"/>
      <c r="G29" s="147"/>
    </row>
    <row r="30" spans="2:7" ht="20.25" x14ac:dyDescent="0.3">
      <c r="B30" s="178" t="s">
        <v>890</v>
      </c>
      <c r="C30" s="179"/>
      <c r="D30" s="169">
        <v>6208972</v>
      </c>
      <c r="E30" s="180">
        <f>+D29-D30</f>
        <v>2268797.5399999991</v>
      </c>
      <c r="G30" s="147"/>
    </row>
    <row r="31" spans="2:7" ht="20.25" x14ac:dyDescent="0.3">
      <c r="B31" s="178"/>
      <c r="C31" s="179"/>
      <c r="D31" s="175"/>
      <c r="E31" s="180"/>
      <c r="G31" s="147"/>
    </row>
    <row r="32" spans="2:7" ht="20.25" x14ac:dyDescent="0.3">
      <c r="B32" s="185" t="s">
        <v>892</v>
      </c>
      <c r="C32" s="179"/>
      <c r="D32" s="175">
        <v>639187.87</v>
      </c>
      <c r="E32" s="180"/>
      <c r="F32" s="182"/>
      <c r="G32" s="147"/>
    </row>
    <row r="33" spans="2:7" ht="20.25" x14ac:dyDescent="0.3">
      <c r="B33" s="178" t="s">
        <v>890</v>
      </c>
      <c r="C33" s="179"/>
      <c r="D33" s="169">
        <v>122702.06</v>
      </c>
      <c r="E33" s="180">
        <f>+D32-D33</f>
        <v>516485.81</v>
      </c>
      <c r="F33" s="182"/>
      <c r="G33" s="147"/>
    </row>
    <row r="34" spans="2:7" ht="20.25" x14ac:dyDescent="0.3">
      <c r="B34" s="178"/>
      <c r="C34" s="179"/>
      <c r="D34" s="183"/>
      <c r="E34" s="180"/>
      <c r="F34" s="182"/>
      <c r="G34" s="147"/>
    </row>
    <row r="35" spans="2:7" ht="26.25" customHeight="1" x14ac:dyDescent="0.3">
      <c r="B35" s="185" t="s">
        <v>893</v>
      </c>
      <c r="C35" s="179"/>
      <c r="D35" s="175"/>
      <c r="E35" s="186">
        <v>3933.77</v>
      </c>
      <c r="F35" s="182"/>
      <c r="G35" s="147"/>
    </row>
    <row r="36" spans="2:7" ht="26.25" customHeight="1" x14ac:dyDescent="0.3">
      <c r="B36" s="224" t="s">
        <v>894</v>
      </c>
      <c r="C36" s="170"/>
      <c r="D36" s="187"/>
      <c r="E36" s="176">
        <f>SUM(E27:E35)</f>
        <v>7196029.549999998</v>
      </c>
      <c r="F36" s="182"/>
      <c r="G36" s="147"/>
    </row>
    <row r="37" spans="2:7" ht="21" thickBot="1" x14ac:dyDescent="0.35">
      <c r="B37" s="224" t="s">
        <v>895</v>
      </c>
      <c r="C37" s="170"/>
      <c r="D37" s="188"/>
      <c r="E37" s="189">
        <f>+E21+E36</f>
        <v>9923279.6199999973</v>
      </c>
      <c r="G37" s="147"/>
    </row>
    <row r="38" spans="2:7" ht="21" thickTop="1" x14ac:dyDescent="0.3">
      <c r="B38" s="224"/>
      <c r="C38" s="170"/>
      <c r="D38" s="187"/>
      <c r="E38" s="190"/>
      <c r="G38" s="147"/>
    </row>
    <row r="39" spans="2:7" ht="19.5" x14ac:dyDescent="0.3">
      <c r="B39" s="224" t="s">
        <v>896</v>
      </c>
      <c r="C39" s="170"/>
      <c r="D39" s="191"/>
      <c r="E39" s="192"/>
      <c r="F39" s="193"/>
      <c r="G39" s="147"/>
    </row>
    <row r="40" spans="2:7" ht="19.5" x14ac:dyDescent="0.3">
      <c r="B40" s="224"/>
      <c r="C40" s="170"/>
      <c r="D40" s="224"/>
      <c r="E40" s="194"/>
      <c r="G40" s="147"/>
    </row>
    <row r="41" spans="2:7" ht="19.5" x14ac:dyDescent="0.3">
      <c r="B41" s="224" t="s">
        <v>897</v>
      </c>
      <c r="C41" s="170"/>
      <c r="D41" s="224"/>
      <c r="E41" s="160"/>
      <c r="G41" s="147"/>
    </row>
    <row r="42" spans="2:7" ht="24.75" x14ac:dyDescent="0.3">
      <c r="B42" s="161" t="s">
        <v>898</v>
      </c>
      <c r="C42" s="168"/>
      <c r="D42" s="161"/>
      <c r="E42" s="195">
        <v>483978.86</v>
      </c>
      <c r="G42" s="147"/>
    </row>
    <row r="43" spans="2:7" ht="20.25" x14ac:dyDescent="0.3">
      <c r="B43" s="224" t="s">
        <v>899</v>
      </c>
      <c r="C43" s="170"/>
      <c r="D43" s="224"/>
      <c r="E43" s="176"/>
      <c r="G43" s="147"/>
    </row>
    <row r="44" spans="2:7" ht="20.25" x14ac:dyDescent="0.3">
      <c r="B44" s="224" t="s">
        <v>900</v>
      </c>
      <c r="C44" s="170"/>
      <c r="D44" s="224"/>
      <c r="E44" s="176">
        <f>+E42</f>
        <v>483978.86</v>
      </c>
      <c r="G44" s="147"/>
    </row>
    <row r="45" spans="2:7" ht="20.25" x14ac:dyDescent="0.3">
      <c r="B45" s="224" t="s">
        <v>901</v>
      </c>
      <c r="C45" s="170"/>
      <c r="D45" s="224"/>
      <c r="E45" s="196">
        <f>+E43+E44</f>
        <v>483978.86</v>
      </c>
      <c r="G45" s="147"/>
    </row>
    <row r="46" spans="2:7" ht="20.25" x14ac:dyDescent="0.3">
      <c r="B46" s="224"/>
      <c r="C46" s="170"/>
      <c r="D46" s="224"/>
      <c r="E46" s="190"/>
      <c r="G46" s="147"/>
    </row>
    <row r="47" spans="2:7" ht="20.25" x14ac:dyDescent="0.3">
      <c r="B47" s="224" t="s">
        <v>902</v>
      </c>
      <c r="C47" s="170"/>
      <c r="D47" s="224"/>
      <c r="E47" s="176"/>
      <c r="G47" s="147"/>
    </row>
    <row r="48" spans="2:7" ht="20.25" x14ac:dyDescent="0.3">
      <c r="B48" s="161" t="s">
        <v>903</v>
      </c>
      <c r="C48" s="197"/>
      <c r="D48" s="161"/>
      <c r="E48" s="198">
        <f>+E37-E45</f>
        <v>9439300.7599999979</v>
      </c>
      <c r="G48" s="147"/>
    </row>
    <row r="49" spans="1:9" ht="20.25" x14ac:dyDescent="0.3">
      <c r="B49" s="224" t="s">
        <v>904</v>
      </c>
      <c r="C49" s="170"/>
      <c r="D49" s="224"/>
      <c r="E49" s="199">
        <f>SUM(E48:E48)</f>
        <v>9439300.7599999979</v>
      </c>
      <c r="G49" s="147"/>
    </row>
    <row r="50" spans="1:9" ht="21" thickBot="1" x14ac:dyDescent="0.35">
      <c r="B50" s="224" t="s">
        <v>905</v>
      </c>
      <c r="C50" s="170"/>
      <c r="D50" s="224"/>
      <c r="E50" s="200">
        <f>+E45+E49</f>
        <v>9923279.6199999973</v>
      </c>
      <c r="G50" s="147"/>
    </row>
    <row r="51" spans="1:9" ht="20.25" thickTop="1" x14ac:dyDescent="0.3">
      <c r="B51" s="224"/>
      <c r="C51" s="224"/>
      <c r="D51" s="224"/>
      <c r="E51" s="201"/>
      <c r="G51" s="147"/>
    </row>
    <row r="52" spans="1:9" ht="19.5" x14ac:dyDescent="0.3">
      <c r="B52" s="224"/>
      <c r="C52" s="224"/>
      <c r="D52" s="224"/>
      <c r="E52" s="192"/>
      <c r="G52" s="147"/>
    </row>
    <row r="53" spans="1:9" ht="16.5" x14ac:dyDescent="0.25">
      <c r="B53" s="224"/>
      <c r="C53" s="224"/>
      <c r="D53" s="224"/>
      <c r="E53" s="192"/>
    </row>
    <row r="54" spans="1:9" ht="16.5" x14ac:dyDescent="0.25">
      <c r="B54" s="224"/>
      <c r="C54" s="224"/>
      <c r="D54" s="224"/>
      <c r="E54" s="192"/>
    </row>
    <row r="55" spans="1:9" ht="16.5" x14ac:dyDescent="0.25">
      <c r="B55" s="224"/>
      <c r="C55" s="224"/>
      <c r="D55" s="224"/>
      <c r="E55" s="192"/>
    </row>
    <row r="56" spans="1:9" ht="16.5" x14ac:dyDescent="0.25">
      <c r="B56" s="224"/>
      <c r="C56" s="224"/>
      <c r="D56" s="224"/>
      <c r="E56" s="192"/>
    </row>
    <row r="57" spans="1:9" ht="16.5" x14ac:dyDescent="0.25">
      <c r="B57" s="224"/>
      <c r="C57" s="224"/>
      <c r="D57" s="224"/>
      <c r="E57" s="192"/>
    </row>
    <row r="58" spans="1:9" s="203" customFormat="1" ht="19.5" customHeight="1" x14ac:dyDescent="0.25">
      <c r="A58" s="202" t="s">
        <v>906</v>
      </c>
      <c r="C58" s="204" t="s">
        <v>907</v>
      </c>
      <c r="E58" s="204" t="s">
        <v>908</v>
      </c>
      <c r="F58" s="205"/>
      <c r="H58" s="206"/>
    </row>
    <row r="59" spans="1:9" s="203" customFormat="1" ht="19.5" x14ac:dyDescent="0.3">
      <c r="A59" s="207" t="s">
        <v>909</v>
      </c>
      <c r="C59" s="208" t="s">
        <v>910</v>
      </c>
      <c r="E59" s="208" t="s">
        <v>911</v>
      </c>
      <c r="F59" s="205"/>
      <c r="H59" s="206"/>
      <c r="I59" s="206"/>
    </row>
    <row r="60" spans="1:9" customFormat="1" ht="19.5" customHeight="1" x14ac:dyDescent="0.25">
      <c r="A60" s="209" t="s">
        <v>912</v>
      </c>
      <c r="B60" s="206"/>
      <c r="C60" s="210" t="s">
        <v>913</v>
      </c>
      <c r="D60" s="124"/>
      <c r="E60" s="210" t="s">
        <v>914</v>
      </c>
      <c r="F60" s="205"/>
      <c r="G60" s="124"/>
      <c r="H60" s="124"/>
      <c r="I60" s="124"/>
    </row>
    <row r="61" spans="1:9" customFormat="1" ht="19.5" x14ac:dyDescent="0.3">
      <c r="A61" s="124"/>
      <c r="B61" s="211"/>
      <c r="C61" s="211"/>
      <c r="D61" s="147"/>
      <c r="E61" s="211"/>
      <c r="F61" s="147"/>
      <c r="G61" s="147"/>
      <c r="H61" s="124"/>
      <c r="I61" s="124"/>
    </row>
    <row r="62" spans="1:9" customFormat="1" ht="31.5" customHeight="1" x14ac:dyDescent="0.25">
      <c r="A62" s="124"/>
      <c r="B62" s="212"/>
      <c r="C62" s="212"/>
      <c r="D62" s="124"/>
      <c r="E62" s="212"/>
      <c r="F62" s="124"/>
      <c r="G62" s="124"/>
      <c r="H62" s="124"/>
      <c r="I62" s="124"/>
    </row>
    <row r="63" spans="1:9" ht="17.25" thickBot="1" x14ac:dyDescent="0.3">
      <c r="B63" s="213"/>
      <c r="C63" s="213"/>
      <c r="D63" s="213"/>
      <c r="E63" s="214"/>
      <c r="F63" s="215"/>
    </row>
    <row r="64" spans="1:9" ht="16.5" customHeight="1" x14ac:dyDescent="0.25">
      <c r="B64" s="268" t="s">
        <v>274</v>
      </c>
      <c r="C64" s="268"/>
      <c r="D64" s="268"/>
      <c r="E64" s="268"/>
      <c r="F64" s="268"/>
    </row>
    <row r="65" spans="2:6" x14ac:dyDescent="0.25">
      <c r="B65" s="269" t="s">
        <v>915</v>
      </c>
      <c r="C65" s="269"/>
      <c r="D65" s="269"/>
      <c r="E65" s="269"/>
      <c r="F65" s="269"/>
    </row>
  </sheetData>
  <mergeCells count="10">
    <mergeCell ref="B26:C26"/>
    <mergeCell ref="B29:C29"/>
    <mergeCell ref="B64:F64"/>
    <mergeCell ref="B65:F65"/>
    <mergeCell ref="B2:H2"/>
    <mergeCell ref="A5:G5"/>
    <mergeCell ref="A6:G6"/>
    <mergeCell ref="B8:F8"/>
    <mergeCell ref="B9:F9"/>
    <mergeCell ref="B12:B14"/>
  </mergeCells>
  <hyperlinks>
    <hyperlink ref="B65" r:id="rId1" display="http://www.ccdf.gob.do/" xr:uid="{EA30958E-665D-4F23-8334-D6D24CBA8B65}"/>
  </hyperlinks>
  <pageMargins left="0.70866141732283472" right="0.70866141732283472" top="0.74803149606299213" bottom="0.74803149606299213" header="0.31496062992125984" footer="0.31496062992125984"/>
  <pageSetup scale="4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CUENTAS X PAGAR MAYO 2022</vt:lpstr>
      <vt:lpstr>INGRESOS Y EGRESOS MAYO  </vt:lpstr>
      <vt:lpstr>Inventario almacen Abril-junio</vt:lpstr>
      <vt:lpstr>ESTADO DE SITUACION MAYO 2022</vt:lpstr>
      <vt:lpstr>'CUENTAS X PAGAR MAYO 2022'!Área_de_impresión</vt:lpstr>
      <vt:lpstr>'ESTADO DE SITUACION MAYO 2022'!Área_de_impresión</vt:lpstr>
      <vt:lpstr>'INGRESOS Y EGRESOS MAYO  '!Área_de_impresión</vt:lpstr>
      <vt:lpstr>'Inventario almacen Abril-junio'!Área_de_impresión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Deyanira Fernández</cp:lastModifiedBy>
  <cp:lastPrinted>2022-06-10T19:13:48Z</cp:lastPrinted>
  <dcterms:created xsi:type="dcterms:W3CDTF">2021-07-27T16:08:42Z</dcterms:created>
  <dcterms:modified xsi:type="dcterms:W3CDTF">2022-06-10T19:20:40Z</dcterms:modified>
</cp:coreProperties>
</file>