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003A7647-5674-41E9-BCE1-243C4B1D13E3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<sst xmlns="http://schemas.openxmlformats.org/spreadsheetml/2006/main" count="75" uniqueCount="75">
  <si>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</si>
  <si>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</si>
  <si>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</si>
  <si>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</si>
  <si>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</si>
  <si>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</si>
  <si>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</si>
  <si>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</si>
  <si>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</si>
  <si>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</si>
  <si>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</si>
  <si>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</si>
  <si>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</si>
  <si>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</si>
  <si>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</si>
  <si>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</si>
  <si>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</si>
  <si>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</si>
  <si>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</si>
  <si>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</si>
  <si>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</si>
  <si>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</si>
  <si>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</si>
  <si>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</si>
  <si>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</si>
  <si>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</si>
  <si>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</si>
  <si>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</si>
  <si>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</si>
  <si>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</si>
  <si>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</si>
  <si>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</si>
  <si>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</si>
  <si>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</si>
  <si>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</si>
  <si>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</si>
  <si>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</si>
  <si>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</si>
  <si>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</si>
  <si>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</si>
  <si>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</si>
  <si>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</si>
  <si>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</si>
  <si>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</si>
  <si>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</si>
  <si>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</si>
  <si>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</si>
  <si>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</si>
  <si>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</si>
  <si>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</si>
  <si>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</si>
  <si>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</si>
  <si>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</si>
  <si>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</si>
  <si>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</si>
  <si>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</si>
  <si>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</si>
  <si>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</si>
  <si>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</si>
  <si>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</si>
  <si>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</si>
  <si>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</si>
  <si>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</si>
  <si>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</si>
  <si>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</si>
  <si>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</si>
  <si>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</si>
  <si>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Ser la institución líder en la promoción de generación de empleos en la Zona Especial de Desarrollo Fronterizo.</t>
  </si>
  <si>
    <t>Lineamientos para la Ejecución Presupuestaria 2022 del Gobierno General Nacional</t>
  </si>
  <si>
    <t>Informe de Evaluación Semestral de las Metas Físicas-Financieras Año 2022</t>
  </si>
  <si>
    <t>Ejecución Semestral</t>
  </si>
  <si>
    <t>Programación Semestral</t>
  </si>
  <si>
    <t>El desvío de -23.47% se debe a que el presupuesto estuvo disponible hasta mediados de marzo 2022, además de que no fue ejecutada la compra de 3 vehiculos y 2 motores para uso de la Institucion, aunque se debe resaltar que el proceso se inició en el T2-2022. El incremento en el cumplimiento de la meta física corresponde al aumento en el número de inspecciones proporcional al incremento del número de solicitudes de exoneraciones por parte de nuestros clientes.</t>
  </si>
  <si>
    <t>Para el 1er semestre del 2022 se programó una ejecución de RD$39,047,535.00 y sólo se ejecutó RD$29,602,340.64 correspondiente a un 76.53% de cumplimiento. En cuanto a la ejecución física se programó una ejecución de 55 inspecciones y se ha reportado una cantidad de 59 inspecciones para un rendimiento de 7% por encima de la meta.</t>
  </si>
  <si>
    <t>1-Viavilizar que la ejecución de la meta financiera para el 2do semestre sea más eficiente y ajustada por lo que proponemos realizar una revisión a la ejcución del PACC2022 y al proceso de licitación pública nacional de los vehículos.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</si>
</sst>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6" fillId="0" borderId="28" xfId="0" applyFont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2"/>
    <tableColumn id="2" xr3:uid="{C61E64BC-B5A5-45F4-8F84-130CBA355D9D}" name="Indicador" dataDxfId="0"/>
    <tableColumn id="3" xr3:uid="{3AC7971E-A8AB-4C13-830D-AC13829EAC0E}" name="Física_x000a_(A)" dataDxfId="1"/>
    <tableColumn id="4" xr3:uid="{8DB7EDBB-DB79-4CBD-AD68-D153CE19B0A8}" name="Financiera_x000a_(B)" dataDxfId="9"/>
    <tableColumn id="9" xr3:uid="{AC3E8DE2-D537-4CBB-AD59-753602F58C3E}" name="Física_x000a_(C)" dataDxfId="8"/>
    <tableColumn id="10" xr3:uid="{25C7EA1D-EAE0-4DC9-9FB1-C0E265B640E6}" name="Financiera_x000a_(D)" dataDxfId="7"/>
    <tableColumn id="5" xr3:uid="{C2FDA61C-9281-4FCB-A3FE-246521A85EA0}" name="Física _x000a_(E)" dataDxfId="6">
      <calculatedColumnFormula>29+30</calculatedColumnFormula>
    </tableColumn>
    <tableColumn id="6" xr3:uid="{B07D8104-8103-4848-A228-6FBAE528EF68}" name="Financiera _x000a_ (F)" dataDxfId="5"/>
    <tableColumn id="7" xr3:uid="{F97ACE16-1124-4543-AD0A-CBAA1878A36A}" name="Física _x000a_(%)_x000a_ G=E/C" dataDxfId="4" dataCellStyle="Porcentaje">
      <calculatedColumnFormula>IF(G29&gt;0,G29/C29,0)</calculatedColumnFormula>
    </tableColumn>
    <tableColumn id="8" xr3:uid="{CAB2F777-24BA-4EFC-82F9-153B93171D9B}" name="Financiero _x000a_(%) _x000a_H=F/D" dataDxfId="3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topLeftCell="A35" zoomScaleNormal="100" zoomScaleSheetLayoutView="100" workbookViewId="0">
      <selection activeCell="B29" sqref="B29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0"/>
      <c r="B1" s="48" t="s">
        <v>69</v>
      </c>
      <c r="C1" s="49"/>
      <c r="D1" s="49"/>
      <c r="E1" s="49"/>
      <c r="F1" s="49"/>
      <c r="G1" s="49"/>
      <c r="H1" s="49"/>
      <c r="I1" s="49"/>
      <c r="J1" s="50"/>
      <c r="K1" s="1"/>
    </row>
    <row r="2" spans="1:11" ht="21.75" thickBot="1" x14ac:dyDescent="0.3">
      <c r="A2" s="21"/>
      <c r="B2" s="51" t="s">
        <v>0</v>
      </c>
      <c r="C2" s="52"/>
      <c r="D2" s="51" t="s">
        <v>1</v>
      </c>
      <c r="E2" s="53"/>
      <c r="F2" s="53"/>
      <c r="G2" s="52"/>
      <c r="H2" s="54"/>
      <c r="I2" s="2" t="s">
        <v>2</v>
      </c>
      <c r="J2" s="3" t="s">
        <v>3</v>
      </c>
      <c r="K2" s="1"/>
    </row>
    <row r="3" spans="1:11" ht="21.75" thickBot="1" x14ac:dyDescent="0.3">
      <c r="A3" s="22"/>
      <c r="B3" s="55" t="s">
        <v>4</v>
      </c>
      <c r="C3" s="56"/>
      <c r="D3" s="55" t="s">
        <v>68</v>
      </c>
      <c r="E3" s="56"/>
      <c r="F3" s="56"/>
      <c r="G3" s="56"/>
      <c r="H3" s="57"/>
      <c r="I3" s="28"/>
      <c r="J3" s="29">
        <v>0</v>
      </c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7</v>
      </c>
      <c r="B8" s="62" t="s">
        <v>53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3" t="s">
        <v>36</v>
      </c>
      <c r="B9" s="62" t="s">
        <v>54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3" t="s">
        <v>37</v>
      </c>
      <c r="B10" s="62" t="s">
        <v>55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4" t="s">
        <v>56</v>
      </c>
      <c r="C11" s="44"/>
      <c r="D11" s="44"/>
      <c r="E11" s="44"/>
      <c r="F11" s="44"/>
      <c r="G11" s="44"/>
      <c r="H11" s="44"/>
      <c r="I11" s="44"/>
      <c r="J11" s="45"/>
    </row>
    <row r="12" spans="1:11" ht="48" customHeight="1" x14ac:dyDescent="0.25">
      <c r="A12" s="4" t="s">
        <v>9</v>
      </c>
      <c r="B12" s="44" t="s">
        <v>67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24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4" t="s">
        <v>12</v>
      </c>
      <c r="B15" s="7">
        <v>2.4</v>
      </c>
      <c r="C15" s="34" t="str">
        <f>IFERROR(VLOOKUP(B15,'[1]Validacion datos'!A8:B26,2,FALSE),"")</f>
        <v>Cohesión territorial</v>
      </c>
      <c r="D15" s="34"/>
      <c r="E15" s="34"/>
      <c r="F15" s="34"/>
      <c r="G15" s="34"/>
      <c r="H15" s="34"/>
      <c r="I15" s="34"/>
      <c r="J15" s="34"/>
    </row>
    <row r="16" spans="1:11" ht="29.25" customHeight="1" x14ac:dyDescent="0.25">
      <c r="A16" s="4" t="s">
        <v>13</v>
      </c>
      <c r="B16" s="8" t="s">
        <v>65</v>
      </c>
      <c r="C16" s="34" t="str">
        <f>IFERROR(VLOOKUP(B16,'[1]Validacion datos'!D8:E64,2,FALSE),"")</f>
        <v>Promover el desarrollo sostenible de la zona fronteriza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15</v>
      </c>
      <c r="B18" s="44" t="s">
        <v>57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9" t="s">
        <v>16</v>
      </c>
      <c r="B19" s="44" t="s">
        <v>58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9" t="s">
        <v>17</v>
      </c>
      <c r="B20" s="44" t="s">
        <v>66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9" t="s">
        <v>38</v>
      </c>
      <c r="B21" s="44" t="s">
        <v>59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46" t="s">
        <v>20</v>
      </c>
      <c r="B24" s="47"/>
      <c r="C24" s="65" t="s">
        <v>21</v>
      </c>
      <c r="D24" s="67"/>
      <c r="E24" s="67"/>
      <c r="F24" s="67" t="s">
        <v>22</v>
      </c>
      <c r="G24" s="67"/>
      <c r="H24" s="47"/>
      <c r="I24" s="65" t="s">
        <v>23</v>
      </c>
      <c r="J24" s="66"/>
    </row>
    <row r="25" spans="1:11" x14ac:dyDescent="0.25">
      <c r="A25" s="81">
        <v>78393676</v>
      </c>
      <c r="B25" s="82"/>
      <c r="C25" s="71">
        <v>86441210</v>
      </c>
      <c r="D25" s="72"/>
      <c r="E25" s="73"/>
      <c r="F25" s="71">
        <v>29882239.91</v>
      </c>
      <c r="G25" s="72"/>
      <c r="H25" s="73"/>
      <c r="I25" s="83">
        <f>+IF(F25&gt;0,F25/C25,0)</f>
        <v>0.34569437320463237</v>
      </c>
      <c r="J25" s="84"/>
    </row>
    <row r="26" spans="1:11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68" t="s">
        <v>48</v>
      </c>
      <c r="D27" s="69"/>
      <c r="E27" s="68" t="s">
        <v>71</v>
      </c>
      <c r="F27" s="69"/>
      <c r="G27" s="68" t="s">
        <v>70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64</v>
      </c>
      <c r="B29" s="85" t="s">
        <v>49</v>
      </c>
      <c r="C29" s="14">
        <v>100</v>
      </c>
      <c r="D29" s="15">
        <v>86441210</v>
      </c>
      <c r="E29" s="15">
        <v>55</v>
      </c>
      <c r="F29" s="15">
        <v>39047535</v>
      </c>
      <c r="G29" s="16">
        <f>29+30</f>
        <v>59</v>
      </c>
      <c r="H29" s="15">
        <v>29882239.91</v>
      </c>
      <c r="I29" s="17">
        <f>IF(G29&gt;0,G29/C29,0)</f>
        <v>0.59</v>
      </c>
      <c r="J29" s="18">
        <f>IF(H29&gt;0,H29/D29,0)</f>
        <v>0.34569437320463237</v>
      </c>
    </row>
    <row r="30" spans="1:11" ht="15.75" x14ac:dyDescent="0.25">
      <c r="A30" s="38" t="s">
        <v>28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1" ht="15.75" x14ac:dyDescent="0.25">
      <c r="A31" s="41" t="s">
        <v>29</v>
      </c>
      <c r="B31" s="42"/>
      <c r="C31" s="42"/>
      <c r="D31" s="42"/>
      <c r="E31" s="42"/>
      <c r="F31" s="42"/>
      <c r="G31" s="42"/>
      <c r="H31" s="42"/>
      <c r="I31" s="42"/>
      <c r="J31" s="43"/>
      <c r="K31" s="1"/>
    </row>
    <row r="32" spans="1:11" ht="26.25" customHeight="1" x14ac:dyDescent="0.25">
      <c r="A32" s="19" t="s">
        <v>30</v>
      </c>
      <c r="B32" s="44" t="s">
        <v>60</v>
      </c>
      <c r="C32" s="44"/>
      <c r="D32" s="44"/>
      <c r="E32" s="44"/>
      <c r="F32" s="44"/>
      <c r="G32" s="44"/>
      <c r="H32" s="44"/>
      <c r="I32" s="44"/>
      <c r="J32" s="45"/>
    </row>
    <row r="33" spans="1:11" ht="30" customHeight="1" x14ac:dyDescent="0.25">
      <c r="A33" s="19" t="s">
        <v>31</v>
      </c>
      <c r="B33" s="44" t="s">
        <v>61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19" t="s">
        <v>32</v>
      </c>
      <c r="B34" s="44" t="s">
        <v>73</v>
      </c>
      <c r="C34" s="44"/>
      <c r="D34" s="44"/>
      <c r="E34" s="44"/>
      <c r="F34" s="44"/>
      <c r="G34" s="44"/>
      <c r="H34" s="44"/>
      <c r="I34" s="44"/>
      <c r="J34" s="45"/>
    </row>
    <row r="35" spans="1:11" ht="72.75" customHeight="1" x14ac:dyDescent="0.25">
      <c r="A35" s="19" t="s">
        <v>33</v>
      </c>
      <c r="B35" s="44" t="s">
        <v>72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8" t="s">
        <v>34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27.75" customHeight="1" x14ac:dyDescent="0.25">
      <c r="A38" s="77" t="s">
        <v>74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27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1" ht="27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1" ht="30.75" customHeight="1" x14ac:dyDescent="0.25">
      <c r="A41" s="80" t="s">
        <v>41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1" ht="15.75" thickBot="1" x14ac:dyDescent="0.3">
      <c r="A42" s="26" t="s">
        <v>50</v>
      </c>
      <c r="B42" s="27">
        <v>78393676</v>
      </c>
      <c r="G42" s="31"/>
      <c r="H42" s="31"/>
      <c r="I42" s="31"/>
    </row>
    <row r="43" spans="1:11" x14ac:dyDescent="0.25">
      <c r="A43" s="26" t="s">
        <v>51</v>
      </c>
      <c r="B43" s="27">
        <v>86441210</v>
      </c>
      <c r="G43" s="32" t="s">
        <v>62</v>
      </c>
      <c r="H43" s="32"/>
      <c r="I43" s="32"/>
    </row>
    <row r="44" spans="1:11" x14ac:dyDescent="0.25">
      <c r="A44" s="26" t="s">
        <v>52</v>
      </c>
      <c r="B44" s="30">
        <v>29882239.91</v>
      </c>
      <c r="G44" s="33" t="s">
        <v>63</v>
      </c>
      <c r="H44" s="33"/>
      <c r="I44" s="33"/>
    </row>
  </sheetData>
  <mergeCells count="51">
    <mergeCell ref="A36:J36"/>
    <mergeCell ref="A37:J37"/>
    <mergeCell ref="A38:J38"/>
    <mergeCell ref="A41:J41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2:I42"/>
    <mergeCell ref="G43:I43"/>
    <mergeCell ref="G44:I44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40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1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2022-08-10T19:32:20Z</cp:lastPrinted>
  <dcterms:created xsi:type="dcterms:W3CDTF">2021-03-22T15:50:10Z</dcterms:created>
  <dcterms:modified xsi:type="dcterms:W3CDTF">2022-08-10T20:37:28Z</dcterms:modified>
</cp:coreProperties>
</file>