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4. ABRIL 2022\"/>
    </mc:Choice>
  </mc:AlternateContent>
  <xr:revisionPtr revIDLastSave="0" documentId="8_{DD082E75-19D1-4200-A88A-4A626B8663E9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CUENTAS X PAGAR ABRIL 2022 (2)" sheetId="43" r:id="rId1"/>
    <sheet name="INGRESOS Y EGRESOS ABRIL " sheetId="41" r:id="rId2"/>
    <sheet name="Inventario almacen Abril-junio" sheetId="42" r:id="rId3"/>
    <sheet name="ESTADO DE SITUACION ABRIL 2022" sheetId="44" r:id="rId4"/>
  </sheets>
  <externalReferences>
    <externalReference r:id="rId5"/>
  </externalReferences>
  <definedNames>
    <definedName name="_xlnm._FilterDatabase" localSheetId="1" hidden="1">'INGRESOS Y EGRESOS ABRIL '!$F$14:$H$81</definedName>
    <definedName name="_xlnm._FilterDatabase" localSheetId="2" hidden="1">'Inventario almacen Abril-junio'!$A$12:$M$407</definedName>
    <definedName name="_xlnm.Print_Area" localSheetId="0">'CUENTAS X PAGAR ABRIL 2022 (2)'!$C$1:$S$27</definedName>
    <definedName name="_xlnm.Print_Area" localSheetId="3">'ESTADO DE SITUACION ABRIL 2022'!$A$1:$G$66</definedName>
    <definedName name="_xlnm.Print_Area" localSheetId="1">'INGRESOS Y EGRESOS ABRIL '!$B$1:$H$92</definedName>
    <definedName name="_xlnm.Print_Area" localSheetId="2">'Inventario almacen Abril-junio'!$A$1:$M$417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44" l="1"/>
  <c r="E45" i="44" s="1"/>
  <c r="E33" i="44"/>
  <c r="D29" i="44"/>
  <c r="E30" i="44" s="1"/>
  <c r="E27" i="44"/>
  <c r="E36" i="44" s="1"/>
  <c r="E21" i="44"/>
  <c r="E18" i="44"/>
  <c r="E37" i="44" l="1"/>
  <c r="E48" i="44" s="1"/>
  <c r="E49" i="44" s="1"/>
  <c r="E50" i="44" s="1"/>
  <c r="S17" i="43" l="1"/>
  <c r="R17" i="43"/>
  <c r="Q17" i="43"/>
  <c r="P17" i="43"/>
  <c r="O17" i="43"/>
  <c r="N17" i="43"/>
  <c r="M12" i="43"/>
  <c r="M13" i="43" s="1"/>
  <c r="M14" i="43" s="1"/>
  <c r="M15" i="43" s="1"/>
  <c r="M16" i="43" s="1"/>
  <c r="M11" i="43"/>
  <c r="K10" i="43"/>
  <c r="K11" i="43" s="1"/>
  <c r="K12" i="43" s="1"/>
  <c r="K13" i="43" s="1"/>
  <c r="K14" i="43" s="1"/>
  <c r="K15" i="43" s="1"/>
  <c r="K16" i="43" s="1"/>
  <c r="M406" i="42" l="1"/>
  <c r="J406" i="42"/>
  <c r="G406" i="42"/>
  <c r="G405" i="42"/>
  <c r="G404" i="42"/>
  <c r="G403" i="42"/>
  <c r="G402" i="42"/>
  <c r="G401" i="42"/>
  <c r="G400" i="42"/>
  <c r="G399" i="42"/>
  <c r="G398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4" i="42"/>
  <c r="G383" i="42"/>
  <c r="M382" i="42"/>
  <c r="J382" i="42"/>
  <c r="G382" i="42"/>
  <c r="M381" i="42"/>
  <c r="J381" i="42"/>
  <c r="G381" i="42"/>
  <c r="M380" i="42"/>
  <c r="J380" i="42"/>
  <c r="G380" i="42"/>
  <c r="M379" i="42"/>
  <c r="J379" i="42"/>
  <c r="G379" i="42"/>
  <c r="M378" i="42"/>
  <c r="J378" i="42"/>
  <c r="G378" i="42"/>
  <c r="M377" i="42"/>
  <c r="J377" i="42"/>
  <c r="G377" i="42"/>
  <c r="M376" i="42"/>
  <c r="J376" i="42"/>
  <c r="G376" i="42"/>
  <c r="M375" i="42"/>
  <c r="J375" i="42"/>
  <c r="G375" i="42"/>
  <c r="M374" i="42"/>
  <c r="J374" i="42"/>
  <c r="G374" i="42"/>
  <c r="M373" i="42"/>
  <c r="J373" i="42"/>
  <c r="G373" i="42"/>
  <c r="M372" i="42"/>
  <c r="J372" i="42"/>
  <c r="G372" i="42"/>
  <c r="M371" i="42"/>
  <c r="J371" i="42"/>
  <c r="G371" i="42"/>
  <c r="M370" i="42"/>
  <c r="J370" i="42"/>
  <c r="G370" i="42"/>
  <c r="M369" i="42"/>
  <c r="J369" i="42"/>
  <c r="G369" i="42"/>
  <c r="M368" i="42"/>
  <c r="J368" i="42"/>
  <c r="G368" i="42"/>
  <c r="M367" i="42"/>
  <c r="J367" i="42"/>
  <c r="G367" i="42"/>
  <c r="M366" i="42"/>
  <c r="J366" i="42"/>
  <c r="G366" i="42"/>
  <c r="M365" i="42"/>
  <c r="J365" i="42"/>
  <c r="G365" i="42"/>
  <c r="M364" i="42"/>
  <c r="J364" i="42"/>
  <c r="G364" i="42"/>
  <c r="M363" i="42"/>
  <c r="J363" i="42"/>
  <c r="G363" i="42"/>
  <c r="M362" i="42"/>
  <c r="J362" i="42"/>
  <c r="G362" i="42"/>
  <c r="M361" i="42"/>
  <c r="J361" i="42"/>
  <c r="G361" i="42"/>
  <c r="M360" i="42"/>
  <c r="J360" i="42"/>
  <c r="G360" i="42"/>
  <c r="M359" i="42"/>
  <c r="J359" i="42"/>
  <c r="G359" i="42"/>
  <c r="M358" i="42"/>
  <c r="J358" i="42"/>
  <c r="G358" i="42"/>
  <c r="M357" i="42"/>
  <c r="J357" i="42"/>
  <c r="G357" i="42"/>
  <c r="M356" i="42"/>
  <c r="J356" i="42"/>
  <c r="G356" i="42"/>
  <c r="M355" i="42"/>
  <c r="J355" i="42"/>
  <c r="G355" i="42"/>
  <c r="M354" i="42"/>
  <c r="J354" i="42"/>
  <c r="G354" i="42"/>
  <c r="M353" i="42"/>
  <c r="J353" i="42"/>
  <c r="G353" i="42"/>
  <c r="M352" i="42"/>
  <c r="J352" i="42"/>
  <c r="G352" i="42"/>
  <c r="M351" i="42"/>
  <c r="J351" i="42"/>
  <c r="G351" i="42"/>
  <c r="M350" i="42"/>
  <c r="J350" i="42"/>
  <c r="G350" i="42"/>
  <c r="M349" i="42"/>
  <c r="J349" i="42"/>
  <c r="G349" i="42"/>
  <c r="M348" i="42"/>
  <c r="J348" i="42"/>
  <c r="G348" i="42"/>
  <c r="M347" i="42"/>
  <c r="J347" i="42"/>
  <c r="G347" i="42"/>
  <c r="M346" i="42"/>
  <c r="J346" i="42"/>
  <c r="G346" i="42"/>
  <c r="M345" i="42"/>
  <c r="J345" i="42"/>
  <c r="G345" i="42"/>
  <c r="M344" i="42"/>
  <c r="J344" i="42"/>
  <c r="G344" i="42"/>
  <c r="M343" i="42"/>
  <c r="J343" i="42"/>
  <c r="G343" i="42"/>
  <c r="M342" i="42"/>
  <c r="J342" i="42"/>
  <c r="G342" i="42"/>
  <c r="M341" i="42"/>
  <c r="J341" i="42"/>
  <c r="G341" i="42"/>
  <c r="M340" i="42"/>
  <c r="J340" i="42"/>
  <c r="G340" i="42"/>
  <c r="M339" i="42"/>
  <c r="J339" i="42"/>
  <c r="G339" i="42"/>
  <c r="M338" i="42"/>
  <c r="J338" i="42"/>
  <c r="G338" i="42"/>
  <c r="M337" i="42"/>
  <c r="J337" i="42"/>
  <c r="G337" i="42"/>
  <c r="M336" i="42"/>
  <c r="J336" i="42"/>
  <c r="G336" i="42"/>
  <c r="M335" i="42"/>
  <c r="J335" i="42"/>
  <c r="G335" i="42"/>
  <c r="M334" i="42"/>
  <c r="J334" i="42"/>
  <c r="G334" i="42"/>
  <c r="M333" i="42"/>
  <c r="J333" i="42"/>
  <c r="G333" i="42"/>
  <c r="M332" i="42"/>
  <c r="J332" i="42"/>
  <c r="G332" i="42"/>
  <c r="M331" i="42"/>
  <c r="J331" i="42"/>
  <c r="G331" i="42"/>
  <c r="M330" i="42"/>
  <c r="J330" i="42"/>
  <c r="G330" i="42"/>
  <c r="M329" i="42"/>
  <c r="J329" i="42"/>
  <c r="G329" i="42"/>
  <c r="M328" i="42"/>
  <c r="J328" i="42"/>
  <c r="G328" i="42"/>
  <c r="M327" i="42"/>
  <c r="J327" i="42"/>
  <c r="G327" i="42"/>
  <c r="M326" i="42"/>
  <c r="J326" i="42"/>
  <c r="G326" i="42"/>
  <c r="M325" i="42"/>
  <c r="J325" i="42"/>
  <c r="G325" i="42"/>
  <c r="M324" i="42"/>
  <c r="J324" i="42"/>
  <c r="G324" i="42"/>
  <c r="M323" i="42"/>
  <c r="J323" i="42"/>
  <c r="G323" i="42"/>
  <c r="M322" i="42"/>
  <c r="J322" i="42"/>
  <c r="G322" i="42"/>
  <c r="M321" i="42"/>
  <c r="J321" i="42"/>
  <c r="G321" i="42"/>
  <c r="M320" i="42"/>
  <c r="J320" i="42"/>
  <c r="G320" i="42"/>
  <c r="M319" i="42"/>
  <c r="J319" i="42"/>
  <c r="G319" i="42"/>
  <c r="M318" i="42"/>
  <c r="J318" i="42"/>
  <c r="G318" i="42"/>
  <c r="M317" i="42"/>
  <c r="J317" i="42"/>
  <c r="G317" i="42"/>
  <c r="M316" i="42"/>
  <c r="J316" i="42"/>
  <c r="G316" i="42"/>
  <c r="M315" i="42"/>
  <c r="J315" i="42"/>
  <c r="G315" i="42"/>
  <c r="M314" i="42"/>
  <c r="J314" i="42"/>
  <c r="G314" i="42"/>
  <c r="M313" i="42"/>
  <c r="J313" i="42"/>
  <c r="G313" i="42"/>
  <c r="M312" i="42"/>
  <c r="J312" i="42"/>
  <c r="G312" i="42"/>
  <c r="M311" i="42"/>
  <c r="J311" i="42"/>
  <c r="G311" i="42"/>
  <c r="M310" i="42"/>
  <c r="J310" i="42"/>
  <c r="G310" i="42"/>
  <c r="M309" i="42"/>
  <c r="J309" i="42"/>
  <c r="G309" i="42"/>
  <c r="M308" i="42"/>
  <c r="J308" i="42"/>
  <c r="G308" i="42"/>
  <c r="M307" i="42"/>
  <c r="J307" i="42"/>
  <c r="G307" i="42"/>
  <c r="M306" i="42"/>
  <c r="J306" i="42"/>
  <c r="G306" i="42"/>
  <c r="M305" i="42"/>
  <c r="J305" i="42"/>
  <c r="G305" i="42"/>
  <c r="M304" i="42"/>
  <c r="J304" i="42"/>
  <c r="G304" i="42"/>
  <c r="M303" i="42"/>
  <c r="J303" i="42"/>
  <c r="G303" i="42"/>
  <c r="M302" i="42"/>
  <c r="J302" i="42"/>
  <c r="G302" i="42"/>
  <c r="M301" i="42"/>
  <c r="J301" i="42"/>
  <c r="G301" i="42"/>
  <c r="M300" i="42"/>
  <c r="J300" i="42"/>
  <c r="G300" i="42"/>
  <c r="M299" i="42"/>
  <c r="J299" i="42"/>
  <c r="G299" i="42"/>
  <c r="M298" i="42"/>
  <c r="J298" i="42"/>
  <c r="G298" i="42"/>
  <c r="M297" i="42"/>
  <c r="J297" i="42"/>
  <c r="G297" i="42"/>
  <c r="M296" i="42"/>
  <c r="J296" i="42"/>
  <c r="G296" i="42"/>
  <c r="M295" i="42"/>
  <c r="J295" i="42"/>
  <c r="G295" i="42"/>
  <c r="M294" i="42"/>
  <c r="J294" i="42"/>
  <c r="G294" i="42"/>
  <c r="M293" i="42"/>
  <c r="J293" i="42"/>
  <c r="G293" i="42"/>
  <c r="M292" i="42"/>
  <c r="J292" i="42"/>
  <c r="G292" i="42"/>
  <c r="M291" i="42"/>
  <c r="J291" i="42"/>
  <c r="G291" i="42"/>
  <c r="M290" i="42"/>
  <c r="J290" i="42"/>
  <c r="G290" i="42"/>
  <c r="M289" i="42"/>
  <c r="J289" i="42"/>
  <c r="G289" i="42"/>
  <c r="M288" i="42"/>
  <c r="J288" i="42"/>
  <c r="G288" i="42"/>
  <c r="M287" i="42"/>
  <c r="J287" i="42"/>
  <c r="G287" i="42"/>
  <c r="M286" i="42"/>
  <c r="J286" i="42"/>
  <c r="G286" i="42"/>
  <c r="M285" i="42"/>
  <c r="J285" i="42"/>
  <c r="G285" i="42"/>
  <c r="M284" i="42"/>
  <c r="J284" i="42"/>
  <c r="G284" i="42"/>
  <c r="M283" i="42"/>
  <c r="J283" i="42"/>
  <c r="G283" i="42"/>
  <c r="M282" i="42"/>
  <c r="J282" i="42"/>
  <c r="G282" i="42"/>
  <c r="M281" i="42"/>
  <c r="J281" i="42"/>
  <c r="G281" i="42"/>
  <c r="M280" i="42"/>
  <c r="J280" i="42"/>
  <c r="G280" i="42"/>
  <c r="M279" i="42"/>
  <c r="J279" i="42"/>
  <c r="G279" i="42"/>
  <c r="M278" i="42"/>
  <c r="J278" i="42"/>
  <c r="G278" i="42"/>
  <c r="M277" i="42"/>
  <c r="J277" i="42"/>
  <c r="G277" i="42"/>
  <c r="M276" i="42"/>
  <c r="J276" i="42"/>
  <c r="G276" i="42"/>
  <c r="M275" i="42"/>
  <c r="J275" i="42"/>
  <c r="G275" i="42"/>
  <c r="M274" i="42"/>
  <c r="J274" i="42"/>
  <c r="G274" i="42"/>
  <c r="M273" i="42"/>
  <c r="J273" i="42"/>
  <c r="G273" i="42"/>
  <c r="M272" i="42"/>
  <c r="J272" i="42"/>
  <c r="G272" i="42"/>
  <c r="M271" i="42"/>
  <c r="J271" i="42"/>
  <c r="G271" i="42"/>
  <c r="M270" i="42"/>
  <c r="J270" i="42"/>
  <c r="G270" i="42"/>
  <c r="M269" i="42"/>
  <c r="J269" i="42"/>
  <c r="G269" i="42"/>
  <c r="M268" i="42"/>
  <c r="J268" i="42"/>
  <c r="G268" i="42"/>
  <c r="M267" i="42"/>
  <c r="J267" i="42"/>
  <c r="G267" i="42"/>
  <c r="M266" i="42"/>
  <c r="J266" i="42"/>
  <c r="G266" i="42"/>
  <c r="M265" i="42"/>
  <c r="J265" i="42"/>
  <c r="G265" i="42"/>
  <c r="M264" i="42"/>
  <c r="J264" i="42"/>
  <c r="G264" i="42"/>
  <c r="M263" i="42"/>
  <c r="J263" i="42"/>
  <c r="G263" i="42"/>
  <c r="M262" i="42"/>
  <c r="J262" i="42"/>
  <c r="G262" i="42"/>
  <c r="M261" i="42"/>
  <c r="J261" i="42"/>
  <c r="G261" i="42"/>
  <c r="M260" i="42"/>
  <c r="J260" i="42"/>
  <c r="G260" i="42"/>
  <c r="M259" i="42"/>
  <c r="J259" i="42"/>
  <c r="G259" i="42"/>
  <c r="M258" i="42"/>
  <c r="J258" i="42"/>
  <c r="G258" i="42"/>
  <c r="M257" i="42"/>
  <c r="J257" i="42"/>
  <c r="G257" i="42"/>
  <c r="M256" i="42"/>
  <c r="J256" i="42"/>
  <c r="G256" i="42"/>
  <c r="M255" i="42"/>
  <c r="J255" i="42"/>
  <c r="G255" i="42"/>
  <c r="M254" i="42"/>
  <c r="J254" i="42"/>
  <c r="G254" i="42"/>
  <c r="M253" i="42"/>
  <c r="J253" i="42"/>
  <c r="G253" i="42"/>
  <c r="M252" i="42"/>
  <c r="J252" i="42"/>
  <c r="G252" i="42"/>
  <c r="M251" i="42"/>
  <c r="J251" i="42"/>
  <c r="G251" i="42"/>
  <c r="M250" i="42"/>
  <c r="J250" i="42"/>
  <c r="G250" i="42"/>
  <c r="M249" i="42"/>
  <c r="J249" i="42"/>
  <c r="G249" i="42"/>
  <c r="M248" i="42"/>
  <c r="J248" i="42"/>
  <c r="G248" i="42"/>
  <c r="M247" i="42"/>
  <c r="J247" i="42"/>
  <c r="G247" i="42"/>
  <c r="M246" i="42"/>
  <c r="J246" i="42"/>
  <c r="G246" i="42"/>
  <c r="M245" i="42"/>
  <c r="J245" i="42"/>
  <c r="G245" i="42"/>
  <c r="M244" i="42"/>
  <c r="J244" i="42"/>
  <c r="G244" i="42"/>
  <c r="M243" i="42"/>
  <c r="J243" i="42"/>
  <c r="G243" i="42"/>
  <c r="M242" i="42"/>
  <c r="J242" i="42"/>
  <c r="G242" i="42"/>
  <c r="M241" i="42"/>
  <c r="J241" i="42"/>
  <c r="G241" i="42"/>
  <c r="M240" i="42"/>
  <c r="J240" i="42"/>
  <c r="G240" i="42"/>
  <c r="M239" i="42"/>
  <c r="J239" i="42"/>
  <c r="G239" i="42"/>
  <c r="M238" i="42"/>
  <c r="J238" i="42"/>
  <c r="G238" i="42"/>
  <c r="M237" i="42"/>
  <c r="J237" i="42"/>
  <c r="G237" i="42"/>
  <c r="M236" i="42"/>
  <c r="J236" i="42"/>
  <c r="G236" i="42"/>
  <c r="M235" i="42"/>
  <c r="J235" i="42"/>
  <c r="G235" i="42"/>
  <c r="M234" i="42"/>
  <c r="J234" i="42"/>
  <c r="G234" i="42"/>
  <c r="M233" i="42"/>
  <c r="J233" i="42"/>
  <c r="G233" i="42"/>
  <c r="M232" i="42"/>
  <c r="J232" i="42"/>
  <c r="G232" i="42"/>
  <c r="M231" i="42"/>
  <c r="J231" i="42"/>
  <c r="G231" i="42"/>
  <c r="M230" i="42"/>
  <c r="J230" i="42"/>
  <c r="G230" i="42"/>
  <c r="M229" i="42"/>
  <c r="J229" i="42"/>
  <c r="G229" i="42"/>
  <c r="M228" i="42"/>
  <c r="J228" i="42"/>
  <c r="G228" i="42"/>
  <c r="M227" i="42"/>
  <c r="J227" i="42"/>
  <c r="G227" i="42"/>
  <c r="M226" i="42"/>
  <c r="J226" i="42"/>
  <c r="G226" i="42"/>
  <c r="M225" i="42"/>
  <c r="J225" i="42"/>
  <c r="G225" i="42"/>
  <c r="M224" i="42"/>
  <c r="J224" i="42"/>
  <c r="G224" i="42"/>
  <c r="M223" i="42"/>
  <c r="J223" i="42"/>
  <c r="G223" i="42"/>
  <c r="M222" i="42"/>
  <c r="J222" i="42"/>
  <c r="G222" i="42"/>
  <c r="M221" i="42"/>
  <c r="J221" i="42"/>
  <c r="G221" i="42"/>
  <c r="M220" i="42"/>
  <c r="J220" i="42"/>
  <c r="G220" i="42"/>
  <c r="M219" i="42"/>
  <c r="J219" i="42"/>
  <c r="G219" i="42"/>
  <c r="M218" i="42"/>
  <c r="J218" i="42"/>
  <c r="G218" i="42"/>
  <c r="M217" i="42"/>
  <c r="J217" i="42"/>
  <c r="G217" i="42"/>
  <c r="M216" i="42"/>
  <c r="J216" i="42"/>
  <c r="G216" i="42"/>
  <c r="M215" i="42"/>
  <c r="J215" i="42"/>
  <c r="G215" i="42"/>
  <c r="M214" i="42"/>
  <c r="J214" i="42"/>
  <c r="G214" i="42"/>
  <c r="M213" i="42"/>
  <c r="J213" i="42"/>
  <c r="G213" i="42"/>
  <c r="M212" i="42"/>
  <c r="J212" i="42"/>
  <c r="G212" i="42"/>
  <c r="M211" i="42"/>
  <c r="J211" i="42"/>
  <c r="G211" i="42"/>
  <c r="M210" i="42"/>
  <c r="J210" i="42"/>
  <c r="G210" i="42"/>
  <c r="M209" i="42"/>
  <c r="J209" i="42"/>
  <c r="G209" i="42"/>
  <c r="M208" i="42"/>
  <c r="J208" i="42"/>
  <c r="G208" i="42"/>
  <c r="M207" i="42"/>
  <c r="J207" i="42"/>
  <c r="G207" i="42"/>
  <c r="M206" i="42"/>
  <c r="J206" i="42"/>
  <c r="G206" i="42"/>
  <c r="M205" i="42"/>
  <c r="J205" i="42"/>
  <c r="G205" i="42"/>
  <c r="M204" i="42"/>
  <c r="J204" i="42"/>
  <c r="G204" i="42"/>
  <c r="M203" i="42"/>
  <c r="J203" i="42"/>
  <c r="G203" i="42"/>
  <c r="M202" i="42"/>
  <c r="J202" i="42"/>
  <c r="G202" i="42"/>
  <c r="M201" i="42"/>
  <c r="J201" i="42"/>
  <c r="G201" i="42"/>
  <c r="M200" i="42"/>
  <c r="J200" i="42"/>
  <c r="G200" i="42"/>
  <c r="M199" i="42"/>
  <c r="J199" i="42"/>
  <c r="G199" i="42"/>
  <c r="M198" i="42"/>
  <c r="J198" i="42"/>
  <c r="G198" i="42"/>
  <c r="M197" i="42"/>
  <c r="J197" i="42"/>
  <c r="G197" i="42"/>
  <c r="M196" i="42"/>
  <c r="J196" i="42"/>
  <c r="G196" i="42"/>
  <c r="M195" i="42"/>
  <c r="J195" i="42"/>
  <c r="G195" i="42"/>
  <c r="M194" i="42"/>
  <c r="J194" i="42"/>
  <c r="G194" i="42"/>
  <c r="M193" i="42"/>
  <c r="J193" i="42"/>
  <c r="G193" i="42"/>
  <c r="M192" i="42"/>
  <c r="J192" i="42"/>
  <c r="G192" i="42"/>
  <c r="M191" i="42"/>
  <c r="J191" i="42"/>
  <c r="G191" i="42"/>
  <c r="M190" i="42"/>
  <c r="J190" i="42"/>
  <c r="G190" i="42"/>
  <c r="M189" i="42"/>
  <c r="J189" i="42"/>
  <c r="G189" i="42"/>
  <c r="M188" i="42"/>
  <c r="J188" i="42"/>
  <c r="G188" i="42"/>
  <c r="M187" i="42"/>
  <c r="J187" i="42"/>
  <c r="G187" i="42"/>
  <c r="M186" i="42"/>
  <c r="J186" i="42"/>
  <c r="G186" i="42"/>
  <c r="M185" i="42"/>
  <c r="J185" i="42"/>
  <c r="G185" i="42"/>
  <c r="M184" i="42"/>
  <c r="J184" i="42"/>
  <c r="G184" i="42"/>
  <c r="M183" i="42"/>
  <c r="J183" i="42"/>
  <c r="G183" i="42"/>
  <c r="M182" i="42"/>
  <c r="J182" i="42"/>
  <c r="G182" i="42"/>
  <c r="M181" i="42"/>
  <c r="J181" i="42"/>
  <c r="G181" i="42"/>
  <c r="M180" i="42"/>
  <c r="J180" i="42"/>
  <c r="G180" i="42"/>
  <c r="M179" i="42"/>
  <c r="J179" i="42"/>
  <c r="G179" i="42"/>
  <c r="M178" i="42"/>
  <c r="J178" i="42"/>
  <c r="G178" i="42"/>
  <c r="M177" i="42"/>
  <c r="J177" i="42"/>
  <c r="G177" i="42"/>
  <c r="M176" i="42"/>
  <c r="J176" i="42"/>
  <c r="G176" i="42"/>
  <c r="M175" i="42"/>
  <c r="J175" i="42"/>
  <c r="G175" i="42"/>
  <c r="M174" i="42"/>
  <c r="J174" i="42"/>
  <c r="G174" i="42"/>
  <c r="M173" i="42"/>
  <c r="J173" i="42"/>
  <c r="G173" i="42"/>
  <c r="M172" i="42"/>
  <c r="J172" i="42"/>
  <c r="G172" i="42"/>
  <c r="M171" i="42"/>
  <c r="J171" i="42"/>
  <c r="G171" i="42"/>
  <c r="M170" i="42"/>
  <c r="J170" i="42"/>
  <c r="G170" i="42"/>
  <c r="M169" i="42"/>
  <c r="J169" i="42"/>
  <c r="G169" i="42"/>
  <c r="M168" i="42"/>
  <c r="J168" i="42"/>
  <c r="G168" i="42"/>
  <c r="M167" i="42"/>
  <c r="J167" i="42"/>
  <c r="G167" i="42"/>
  <c r="M166" i="42"/>
  <c r="J166" i="42"/>
  <c r="G166" i="42"/>
  <c r="M165" i="42"/>
  <c r="J165" i="42"/>
  <c r="G165" i="42"/>
  <c r="M164" i="42"/>
  <c r="J164" i="42"/>
  <c r="G164" i="42"/>
  <c r="M163" i="42"/>
  <c r="J163" i="42"/>
  <c r="G163" i="42"/>
  <c r="M162" i="42"/>
  <c r="J162" i="42"/>
  <c r="G162" i="42"/>
  <c r="M161" i="42"/>
  <c r="J161" i="42"/>
  <c r="G161" i="42"/>
  <c r="M160" i="42"/>
  <c r="J160" i="42"/>
  <c r="G160" i="42"/>
  <c r="M159" i="42"/>
  <c r="J159" i="42"/>
  <c r="G159" i="42"/>
  <c r="M158" i="42"/>
  <c r="J158" i="42"/>
  <c r="G158" i="42"/>
  <c r="M157" i="42"/>
  <c r="J157" i="42"/>
  <c r="G157" i="42"/>
  <c r="M156" i="42"/>
  <c r="J156" i="42"/>
  <c r="G156" i="42"/>
  <c r="M155" i="42"/>
  <c r="J155" i="42"/>
  <c r="G155" i="42"/>
  <c r="M154" i="42"/>
  <c r="J154" i="42"/>
  <c r="G154" i="42"/>
  <c r="M153" i="42"/>
  <c r="J153" i="42"/>
  <c r="G153" i="42"/>
  <c r="M152" i="42"/>
  <c r="J152" i="42"/>
  <c r="G152" i="42"/>
  <c r="M151" i="42"/>
  <c r="J151" i="42"/>
  <c r="G151" i="42"/>
  <c r="M150" i="42"/>
  <c r="J150" i="42"/>
  <c r="G150" i="42"/>
  <c r="M149" i="42"/>
  <c r="J149" i="42"/>
  <c r="G149" i="42"/>
  <c r="M148" i="42"/>
  <c r="J148" i="42"/>
  <c r="G148" i="42"/>
  <c r="M147" i="42"/>
  <c r="J147" i="42"/>
  <c r="G147" i="42"/>
  <c r="M146" i="42"/>
  <c r="J146" i="42"/>
  <c r="G146" i="42"/>
  <c r="M145" i="42"/>
  <c r="J145" i="42"/>
  <c r="G145" i="42"/>
  <c r="M144" i="42"/>
  <c r="J144" i="42"/>
  <c r="G144" i="42"/>
  <c r="M143" i="42"/>
  <c r="J143" i="42"/>
  <c r="G143" i="42"/>
  <c r="M142" i="42"/>
  <c r="J142" i="42"/>
  <c r="G142" i="42"/>
  <c r="M141" i="42"/>
  <c r="J141" i="42"/>
  <c r="G141" i="42"/>
  <c r="M140" i="42"/>
  <c r="J140" i="42"/>
  <c r="G140" i="42"/>
  <c r="M139" i="42"/>
  <c r="J139" i="42"/>
  <c r="G139" i="42"/>
  <c r="M138" i="42"/>
  <c r="J138" i="42"/>
  <c r="G138" i="42"/>
  <c r="M137" i="42"/>
  <c r="J137" i="42"/>
  <c r="G137" i="42"/>
  <c r="M136" i="42"/>
  <c r="J136" i="42"/>
  <c r="G136" i="42"/>
  <c r="M135" i="42"/>
  <c r="J135" i="42"/>
  <c r="G135" i="42"/>
  <c r="M134" i="42"/>
  <c r="J134" i="42"/>
  <c r="G134" i="42"/>
  <c r="M133" i="42"/>
  <c r="J133" i="42"/>
  <c r="G133" i="42"/>
  <c r="M132" i="42"/>
  <c r="J132" i="42"/>
  <c r="G132" i="42"/>
  <c r="M131" i="42"/>
  <c r="J131" i="42"/>
  <c r="G131" i="42"/>
  <c r="M130" i="42"/>
  <c r="J130" i="42"/>
  <c r="G130" i="42"/>
  <c r="M129" i="42"/>
  <c r="J129" i="42"/>
  <c r="G129" i="42"/>
  <c r="M128" i="42"/>
  <c r="J128" i="42"/>
  <c r="G128" i="42"/>
  <c r="M127" i="42"/>
  <c r="J127" i="42"/>
  <c r="G127" i="42"/>
  <c r="M126" i="42"/>
  <c r="J126" i="42"/>
  <c r="G126" i="42"/>
  <c r="M125" i="42"/>
  <c r="J125" i="42"/>
  <c r="G125" i="42"/>
  <c r="M124" i="42"/>
  <c r="J124" i="42"/>
  <c r="G124" i="42"/>
  <c r="M123" i="42"/>
  <c r="J123" i="42"/>
  <c r="G123" i="42"/>
  <c r="M122" i="42"/>
  <c r="J122" i="42"/>
  <c r="G122" i="42"/>
  <c r="M121" i="42"/>
  <c r="J121" i="42"/>
  <c r="G121" i="42"/>
  <c r="M120" i="42"/>
  <c r="J120" i="42"/>
  <c r="G120" i="42"/>
  <c r="M119" i="42"/>
  <c r="J119" i="42"/>
  <c r="G119" i="42"/>
  <c r="M118" i="42"/>
  <c r="J118" i="42"/>
  <c r="G118" i="42"/>
  <c r="M117" i="42"/>
  <c r="J117" i="42"/>
  <c r="G117" i="42"/>
  <c r="M116" i="42"/>
  <c r="J116" i="42"/>
  <c r="G116" i="42"/>
  <c r="M115" i="42"/>
  <c r="J115" i="42"/>
  <c r="G115" i="42"/>
  <c r="M114" i="42"/>
  <c r="J114" i="42"/>
  <c r="G114" i="42"/>
  <c r="M113" i="42"/>
  <c r="J113" i="42"/>
  <c r="G113" i="42"/>
  <c r="M112" i="42"/>
  <c r="J112" i="42"/>
  <c r="G112" i="42"/>
  <c r="M111" i="42"/>
  <c r="J111" i="42"/>
  <c r="G111" i="42"/>
  <c r="M110" i="42"/>
  <c r="J110" i="42"/>
  <c r="G110" i="42"/>
  <c r="M109" i="42"/>
  <c r="J109" i="42"/>
  <c r="G109" i="42"/>
  <c r="M108" i="42"/>
  <c r="J108" i="42"/>
  <c r="G108" i="42"/>
  <c r="M107" i="42"/>
  <c r="J107" i="42"/>
  <c r="G107" i="42"/>
  <c r="M106" i="42"/>
  <c r="J106" i="42"/>
  <c r="G106" i="42"/>
  <c r="M105" i="42"/>
  <c r="J105" i="42"/>
  <c r="G105" i="42"/>
  <c r="M104" i="42"/>
  <c r="J104" i="42"/>
  <c r="G104" i="42"/>
  <c r="M103" i="42"/>
  <c r="J103" i="42"/>
  <c r="G103" i="42"/>
  <c r="M102" i="42"/>
  <c r="J102" i="42"/>
  <c r="G102" i="42"/>
  <c r="M101" i="42"/>
  <c r="J101" i="42"/>
  <c r="G101" i="42"/>
  <c r="M100" i="42"/>
  <c r="J100" i="42"/>
  <c r="G100" i="42"/>
  <c r="M99" i="42"/>
  <c r="J99" i="42"/>
  <c r="G99" i="42"/>
  <c r="M98" i="42"/>
  <c r="J98" i="42"/>
  <c r="G98" i="42"/>
  <c r="M97" i="42"/>
  <c r="J97" i="42"/>
  <c r="G97" i="42"/>
  <c r="M96" i="42"/>
  <c r="J96" i="42"/>
  <c r="G96" i="42"/>
  <c r="M95" i="42"/>
  <c r="J95" i="42"/>
  <c r="G95" i="42"/>
  <c r="M94" i="42"/>
  <c r="J94" i="42"/>
  <c r="G94" i="42"/>
  <c r="M93" i="42"/>
  <c r="J93" i="42"/>
  <c r="G93" i="42"/>
  <c r="M92" i="42"/>
  <c r="J92" i="42"/>
  <c r="G92" i="42"/>
  <c r="M91" i="42"/>
  <c r="J91" i="42"/>
  <c r="G91" i="42"/>
  <c r="M90" i="42"/>
  <c r="J90" i="42"/>
  <c r="G90" i="42"/>
  <c r="M89" i="42"/>
  <c r="J89" i="42"/>
  <c r="G89" i="42"/>
  <c r="M88" i="42"/>
  <c r="J88" i="42"/>
  <c r="G88" i="42"/>
  <c r="M87" i="42"/>
  <c r="J87" i="42"/>
  <c r="G87" i="42"/>
  <c r="M86" i="42"/>
  <c r="J86" i="42"/>
  <c r="G86" i="42"/>
  <c r="M85" i="42"/>
  <c r="J85" i="42"/>
  <c r="G85" i="42"/>
  <c r="M84" i="42"/>
  <c r="J84" i="42"/>
  <c r="G84" i="42"/>
  <c r="M83" i="42"/>
  <c r="J83" i="42"/>
  <c r="G83" i="42"/>
  <c r="M82" i="42"/>
  <c r="J82" i="42"/>
  <c r="G82" i="42"/>
  <c r="M81" i="42"/>
  <c r="J81" i="42"/>
  <c r="G81" i="42"/>
  <c r="M80" i="42"/>
  <c r="J80" i="42"/>
  <c r="G80" i="42"/>
  <c r="M79" i="42"/>
  <c r="J79" i="42"/>
  <c r="G79" i="42"/>
  <c r="M78" i="42"/>
  <c r="J78" i="42"/>
  <c r="G78" i="42"/>
  <c r="M77" i="42"/>
  <c r="J77" i="42"/>
  <c r="G77" i="42"/>
  <c r="M76" i="42"/>
  <c r="J76" i="42"/>
  <c r="G76" i="42"/>
  <c r="M75" i="42"/>
  <c r="J75" i="42"/>
  <c r="G75" i="42"/>
  <c r="M74" i="42"/>
  <c r="J74" i="42"/>
  <c r="G74" i="42"/>
  <c r="M73" i="42"/>
  <c r="J73" i="42"/>
  <c r="G73" i="42"/>
  <c r="M72" i="42"/>
  <c r="J72" i="42"/>
  <c r="G72" i="42"/>
  <c r="M71" i="42"/>
  <c r="J71" i="42"/>
  <c r="G71" i="42"/>
  <c r="M70" i="42"/>
  <c r="J70" i="42"/>
  <c r="G70" i="42"/>
  <c r="M69" i="42"/>
  <c r="J69" i="42"/>
  <c r="G69" i="42"/>
  <c r="M68" i="42"/>
  <c r="J68" i="42"/>
  <c r="G68" i="42"/>
  <c r="M67" i="42"/>
  <c r="J67" i="42"/>
  <c r="G67" i="42"/>
  <c r="M66" i="42"/>
  <c r="J66" i="42"/>
  <c r="G66" i="42"/>
  <c r="M65" i="42"/>
  <c r="J65" i="42"/>
  <c r="G65" i="42"/>
  <c r="M64" i="42"/>
  <c r="J64" i="42"/>
  <c r="G64" i="42"/>
  <c r="M63" i="42"/>
  <c r="J63" i="42"/>
  <c r="G63" i="42"/>
  <c r="M62" i="42"/>
  <c r="J62" i="42"/>
  <c r="G62" i="42"/>
  <c r="M61" i="42"/>
  <c r="J61" i="42"/>
  <c r="G61" i="42"/>
  <c r="M60" i="42"/>
  <c r="J60" i="42"/>
  <c r="G60" i="42"/>
  <c r="M59" i="42"/>
  <c r="J59" i="42"/>
  <c r="G59" i="42"/>
  <c r="M58" i="42"/>
  <c r="J58" i="42"/>
  <c r="G58" i="42"/>
  <c r="M57" i="42"/>
  <c r="J57" i="42"/>
  <c r="G57" i="42"/>
  <c r="M56" i="42"/>
  <c r="J56" i="42"/>
  <c r="G56" i="42"/>
  <c r="M55" i="42"/>
  <c r="J55" i="42"/>
  <c r="G55" i="42"/>
  <c r="M54" i="42"/>
  <c r="J54" i="42"/>
  <c r="G54" i="42"/>
  <c r="M53" i="42"/>
  <c r="J53" i="42"/>
  <c r="G53" i="42"/>
  <c r="M52" i="42"/>
  <c r="J52" i="42"/>
  <c r="G52" i="42"/>
  <c r="M51" i="42"/>
  <c r="J51" i="42"/>
  <c r="G51" i="42"/>
  <c r="M50" i="42"/>
  <c r="J50" i="42"/>
  <c r="G50" i="42"/>
  <c r="M49" i="42"/>
  <c r="J49" i="42"/>
  <c r="G49" i="42"/>
  <c r="M48" i="42"/>
  <c r="J48" i="42"/>
  <c r="G48" i="42"/>
  <c r="M47" i="42"/>
  <c r="J47" i="42"/>
  <c r="G47" i="42"/>
  <c r="M46" i="42"/>
  <c r="J46" i="42"/>
  <c r="G46" i="42"/>
  <c r="M45" i="42"/>
  <c r="J45" i="42"/>
  <c r="G45" i="42"/>
  <c r="M44" i="42"/>
  <c r="J44" i="42"/>
  <c r="G44" i="42"/>
  <c r="M43" i="42"/>
  <c r="J43" i="42"/>
  <c r="G43" i="42"/>
  <c r="M42" i="42"/>
  <c r="J42" i="42"/>
  <c r="G42" i="42"/>
  <c r="M41" i="42"/>
  <c r="J41" i="42"/>
  <c r="G41" i="42"/>
  <c r="M40" i="42"/>
  <c r="J40" i="42"/>
  <c r="G40" i="42"/>
  <c r="M39" i="42"/>
  <c r="J39" i="42"/>
  <c r="G39" i="42"/>
  <c r="M38" i="42"/>
  <c r="J38" i="42"/>
  <c r="G38" i="42"/>
  <c r="M37" i="42"/>
  <c r="J37" i="42"/>
  <c r="G37" i="42"/>
  <c r="M36" i="42"/>
  <c r="J36" i="42"/>
  <c r="G36" i="42"/>
  <c r="M35" i="42"/>
  <c r="J35" i="42"/>
  <c r="G35" i="42"/>
  <c r="M34" i="42"/>
  <c r="J34" i="42"/>
  <c r="G34" i="42"/>
  <c r="M33" i="42"/>
  <c r="J33" i="42"/>
  <c r="G33" i="42"/>
  <c r="M32" i="42"/>
  <c r="J32" i="42"/>
  <c r="G32" i="42"/>
  <c r="M31" i="42"/>
  <c r="J31" i="42"/>
  <c r="G31" i="42"/>
  <c r="M30" i="42"/>
  <c r="J30" i="42"/>
  <c r="G30" i="42"/>
  <c r="M29" i="42"/>
  <c r="J29" i="42"/>
  <c r="G29" i="42"/>
  <c r="M28" i="42"/>
  <c r="J28" i="42"/>
  <c r="G28" i="42"/>
  <c r="M27" i="42"/>
  <c r="J27" i="42"/>
  <c r="G27" i="42"/>
  <c r="M26" i="42"/>
  <c r="J26" i="42"/>
  <c r="G26" i="42"/>
  <c r="M25" i="42"/>
  <c r="J25" i="42"/>
  <c r="G25" i="42"/>
  <c r="M24" i="42"/>
  <c r="J24" i="42"/>
  <c r="G24" i="42"/>
  <c r="M23" i="42"/>
  <c r="J23" i="42"/>
  <c r="G23" i="42"/>
  <c r="M22" i="42"/>
  <c r="J22" i="42"/>
  <c r="G22" i="42"/>
  <c r="M21" i="42"/>
  <c r="J21" i="42"/>
  <c r="G21" i="42"/>
  <c r="M20" i="42"/>
  <c r="J20" i="42"/>
  <c r="G20" i="42"/>
  <c r="M19" i="42"/>
  <c r="J19" i="42"/>
  <c r="G19" i="42"/>
  <c r="M18" i="42"/>
  <c r="J18" i="42"/>
  <c r="G18" i="42"/>
  <c r="M17" i="42"/>
  <c r="J17" i="42"/>
  <c r="G17" i="42"/>
  <c r="M16" i="42"/>
  <c r="J16" i="42"/>
  <c r="G16" i="42"/>
  <c r="M15" i="42"/>
  <c r="J15" i="42"/>
  <c r="G15" i="42"/>
  <c r="M14" i="42"/>
  <c r="J14" i="42"/>
  <c r="G14" i="42"/>
  <c r="M13" i="42"/>
  <c r="M407" i="42" s="1"/>
  <c r="J13" i="42"/>
  <c r="J407" i="42" s="1"/>
  <c r="G13" i="42"/>
  <c r="G407" i="42" s="1"/>
  <c r="G81" i="41" l="1"/>
  <c r="F81" i="41"/>
  <c r="H15" i="41"/>
  <c r="H81" i="41" s="1"/>
  <c r="H16" i="41" l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H75" i="41" s="1"/>
  <c r="H76" i="41" s="1"/>
  <c r="H77" i="41" s="1"/>
  <c r="H78" i="41" s="1"/>
  <c r="H79" i="41" s="1"/>
  <c r="H80" i="41" s="1"/>
</calcChain>
</file>

<file path=xl/sharedStrings.xml><?xml version="1.0" encoding="utf-8"?>
<sst xmlns="http://schemas.openxmlformats.org/spreadsheetml/2006/main" count="1430" uniqueCount="1037">
  <si>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</si>
  <si>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</si>
  <si>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</si>
  <si>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</si>
  <si>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</si>
  <si>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</si>
  <si>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</si>
  <si>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</si>
  <si>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</si>
  <si>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</si>
  <si>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</si>
  <si>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</si>
  <si>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</si>
  <si>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</si>
  <si>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</si>
  <si>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</si>
  <si>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</si>
  <si>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</si>
  <si>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</si>
  <si>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</si>
  <si>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</si>
  <si>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</si>
  <si>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</si>
  <si>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</si>
  <si>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</si>
  <si>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</si>
  <si>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</si>
  <si>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</si>
  <si>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</si>
  <si>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</si>
  <si>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</si>
  <si>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</si>
  <si>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</si>
  <si>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</si>
  <si>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</si>
  <si>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</si>
  <si>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</si>
  <si>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</si>
  <si>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</si>
  <si>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</si>
  <si>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</si>
  <si>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</si>
  <si>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</si>
  <si>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</si>
  <si>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</si>
  <si>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</si>
  <si>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</si>
  <si>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</si>
  <si>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</si>
  <si>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</si>
  <si>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</si>
  <si>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</si>
  <si>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</si>
  <si>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</si>
  <si>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</si>
  <si>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</si>
  <si>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</si>
  <si>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</si>
  <si>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</si>
  <si>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</si>
  <si>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</si>
  <si>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</si>
  <si>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</si>
  <si>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</si>
  <si>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</si>
  <si>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</si>
  <si>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</si>
  <si>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</si>
  <si>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</si>
  <si>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</si>
  <si>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</si>
  <si>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</si>
  <si>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</si>
  <si>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</si>
  <si>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</si>
  <si>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</si>
  <si>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</si>
  <si>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</si>
  <si>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</si>
  <si>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</si>
  <si>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</si>
  <si>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</si>
  <si>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</si>
  <si>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</si>
  <si>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</si>
  <si>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</si>
  <si>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</si>
  <si>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</si>
  <si>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</si>
  <si>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</si>
  <si>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</si>
  <si>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</si>
  <si>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</si>
  <si>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</si>
  <si>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</si>
  <si>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</si>
  <si>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</si>
  <si>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</si>
  <si>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</si>
  <si>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</si>
  <si>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</si>
  <si>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</si>
  <si>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</si>
  <si>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</si>
  <si>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</si>
  <si>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</si>
  <si>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</si>
  <si>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</si>
  <si>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</si>
  <si>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</si>
  <si>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</si>
  <si>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</si>
  <si>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</si>
  <si>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</si>
  <si>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</si>
  <si>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</si>
  <si>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</si>
  <si>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</si>
  <si>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</si>
  <si>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</si>
  <si>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</si>
  <si>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</si>
  <si>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</si>
  <si>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</si>
  <si>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</si>
  <si>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</si>
  <si>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</si>
  <si>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</si>
  <si>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</si>
  <si>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</si>
  <si>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</si>
  <si>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</si>
  <si>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</si>
  <si>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</si>
  <si>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</si>
  <si>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</si>
  <si>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</si>
  <si>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</si>
  <si>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</si>
  <si>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</si>
  <si>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</si>
  <si>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</si>
  <si>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</si>
  <si>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</si>
  <si>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</si>
  <si>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</si>
  <si>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</si>
  <si>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</si>
  <si>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</si>
  <si>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</si>
  <si>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</si>
  <si>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</si>
  <si>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</si>
  <si>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</si>
  <si>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</si>
  <si>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</si>
  <si>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</si>
  <si>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</si>
  <si>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</si>
  <si>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</si>
  <si>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</si>
  <si>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</si>
  <si>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</si>
  <si>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</si>
  <si>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</si>
  <si>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</si>
  <si>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</si>
  <si>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</si>
  <si>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</si>
  <si>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</si>
  <si>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</si>
  <si>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</si>
  <si>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</si>
  <si>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</si>
  <si>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</si>
  <si>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</si>
  <si>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</si>
  <si>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</si>
  <si>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</si>
  <si>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</si>
  <si>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</si>
  <si>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</si>
  <si>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</si>
  <si>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</si>
  <si>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</si>
  <si>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</si>
  <si>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</si>
  <si>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</si>
  <si>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</si>
  <si>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</si>
  <si>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</si>
  <si>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</si>
  <si>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</si>
  <si>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</si>
  <si>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</si>
  <si>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</si>
  <si>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</si>
  <si>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</si>
  <si>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</si>
  <si>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</si>
  <si>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</si>
  <si>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</si>
  <si>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</si>
  <si>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</si>
  <si>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</si>
  <si>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</si>
  <si>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</si>
  <si>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</si>
  <si>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</si>
  <si>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</si>
  <si>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</si>
  <si>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</si>
  <si>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</si>
  <si>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</si>
  <si>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</si>
  <si>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</si>
  <si>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</si>
  <si>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</si>
  <si>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</si>
  <si>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</si>
  <si>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</si>
  <si>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</si>
  <si>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</si>
  <si>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</si>
  <si>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</si>
  <si>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</si>
  <si>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</si>
  <si>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</si>
  <si>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</si>
  <si>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</si>
  <si>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</si>
  <si>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</si>
  <si>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</si>
  <si>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</si>
  <si>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</si>
  <si>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</si>
  <si>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</si>
  <si>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</si>
  <si>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</si>
  <si>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</si>
  <si>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</si>
  <si>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</si>
  <si>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</si>
  <si>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</si>
  <si>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</si>
  <si>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</si>
  <si>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</si>
  <si>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</si>
  <si>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</si>
  <si>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</si>
  <si>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</si>
  <si>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</si>
  <si>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</si>
  <si>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</si>
  <si>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</si>
  <si>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</si>
  <si>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</si>
  <si>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</si>
  <si>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</si>
  <si>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</si>
  <si>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</si>
  <si>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</si>
  <si>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</si>
  <si>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</si>
  <si>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</si>
  <si>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</si>
  <si>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</si>
  <si>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</si>
  <si>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</si>
  <si>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</si>
  <si>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</si>
  <si>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</si>
  <si>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</si>
  <si>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</si>
  <si>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</si>
  <si>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</si>
  <si>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</si>
  <si>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</si>
  <si>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</si>
  <si>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</si>
  <si>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</si>
  <si>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</si>
  <si>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</si>
  <si>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</si>
  <si>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</si>
  <si>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</si>
  <si>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</si>
  <si>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</si>
  <si>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</si>
  <si>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</si>
  <si>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</si>
  <si>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</si>
  <si>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</si>
  <si>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</si>
  <si>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</si>
  <si>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</si>
  <si>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</si>
  <si>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</si>
  <si>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</si>
  <si>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</si>
  <si>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</si>
  <si>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</si>
  <si>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</si>
  <si>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</si>
  <si>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</si>
  <si>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</si>
  <si>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</si>
  <si>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</si>
  <si>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</si>
  <si>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</si>
  <si>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</si>
  <si>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</si>
  <si>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</si>
  <si>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</si>
  <si>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</si>
  <si>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</si>
  <si>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</si>
  <si>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</si>
  <si>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</si>
  <si>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</si>
  <si>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</si>
  <si>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</si>
  <si>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</si>
  <si>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</si>
  <si>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</si>
  <si>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</si>
  <si>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</si>
  <si>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</si>
  <si>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</si>
  <si>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</si>
  <si>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</si>
  <si>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</si>
  <si>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</si>
  <si>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</si>
  <si>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</si>
  <si>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</si>
  <si>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</si>
  <si>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</si>
  <si>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</si>
  <si>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</si>
  <si>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</si>
  <si>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</si>
  <si>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</si>
  <si>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</si>
  <si>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</si>
  <si>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</si>
  <si>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</si>
  <si>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</si>
  <si>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</si>
  <si>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</si>
  <si>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</si>
  <si>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</si>
  <si>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</si>
  <si>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</si>
  <si>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</si>
  <si>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</si>
  <si>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</si>
  <si>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</si>
  <si>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</si>
  <si>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</si>
  <si>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</si>
  <si>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</si>
  <si>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</si>
  <si>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</si>
  <si>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</si>
  <si>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</si>
  <si>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</si>
  <si>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</si>
  <si>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</si>
  <si>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</si>
  <si>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</si>
  <si>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</si>
  <si>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</si>
  <si>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</si>
  <si>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</si>
  <si>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</si>
  <si>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</si>
  <si>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</si>
  <si>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</si>
  <si>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</si>
  <si>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</si>
  <si>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</si>
  <si>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</si>
  <si>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</si>
  <si>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</si>
  <si>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</si>
  <si>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</si>
  <si>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</si>
  <si>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</si>
  <si>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</si>
  <si>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</si>
  <si>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</si>
  <si>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</si>
  <si>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</si>
  <si>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</si>
  <si>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</si>
  <si>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</si>
  <si>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</si>
  <si>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</si>
  <si>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</si>
  <si>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</si>
  <si>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</si>
  <si>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</si>
  <si>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</si>
  <si>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</si>
  <si>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</si>
  <si>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</si>
  <si>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</si>
  <si>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</si>
  <si>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</si>
  <si>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</si>
  <si>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</si>
  <si>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</si>
  <si>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</si>
  <si>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</si>
  <si>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</si>
  <si>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</si>
  <si>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</si>
  <si>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</si>
  <si>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</si>
  <si>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</si>
  <si>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</si>
  <si>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</si>
  <si>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</si>
  <si>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</si>
  <si>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</si>
  <si>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</si>
  <si>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</si>
  <si>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</si>
  <si>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</si>
  <si>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</si>
  <si>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</si>
  <si>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</si>
  <si>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</si>
  <si>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</si>
  <si>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</si>
  <si>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</si>
  <si>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</si>
  <si>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</si>
  <si>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</si>
  <si>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</si>
  <si>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</si>
  <si>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</si>
  <si>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</si>
  <si>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</si>
  <si>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</si>
  <si>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</si>
  <si>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</si>
  <si>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</si>
  <si>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</si>
  <si>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</si>
  <si>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</si>
  <si>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</si>
  <si>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</si>
  <si>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</si>
  <si>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</si>
  <si>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</si>
  <si>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</si>
  <si>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</si>
  <si>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</si>
  <si>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</si>
  <si>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</si>
  <si>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</si>
  <si>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</si>
  <si>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</si>
  <si>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</si>
  <si>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</si>
  <si>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</si>
  <si>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</si>
  <si>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</si>
  <si>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</si>
  <si>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</si>
  <si>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</si>
  <si>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</si>
  <si>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</si>
  <si>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</si>
  <si>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</si>
  <si>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</si>
  <si>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</si>
  <si>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</si>
  <si>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</si>
  <si>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</si>
  <si>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</si>
  <si>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</si>
  <si>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</si>
  <si>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</si>
  <si>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</si>
  <si>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</si>
  <si>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</si>
  <si>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</si>
  <si>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</si>
  <si>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</si>
  <si>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</si>
  <si>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</si>
  <si>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</si>
  <si>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</si>
  <si>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</si>
  <si>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</si>
  <si>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</si>
  <si>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</si>
  <si>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</si>
  <si>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</si>
  <si>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</si>
  <si>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</si>
  <si>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</si>
  <si>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</si>
  <si>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</si>
  <si>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</si>
  <si>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</si>
  <si>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</si>
  <si>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</si>
  <si>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</si>
  <si>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</si>
  <si>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</si>
  <si>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</si>
  <si>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</si>
  <si>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</si>
  <si>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</si>
  <si>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</si>
  <si>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</si>
  <si>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</si>
  <si>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</si>
  <si>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</si>
  <si>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</si>
  <si>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</si>
  <si>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</si>
  <si>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</si>
  <si>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</si>
  <si>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</si>
  <si>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</si>
  <si>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</si>
  <si>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</si>
  <si>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</si>
  <si>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</si>
  <si>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</si>
  <si>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</si>
  <si>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</si>
  <si>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</si>
  <si>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</si>
  <si>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</si>
  <si>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</si>
  <si>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</si>
  <si>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</si>
  <si>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</si>
  <si>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</si>
  <si>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</si>
  <si>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</si>
  <si>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</si>
  <si>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</si>
  <si>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</si>
  <si>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</si>
  <si>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</si>
  <si>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</si>
  <si>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</si>
  <si>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</si>
  <si>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</si>
  <si>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</si>
  <si>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</si>
  <si>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</si>
  <si>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</si>
  <si>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</si>
  <si>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</si>
  <si>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</si>
  <si>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</si>
  <si>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</si>
  <si>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</si>
  <si>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</si>
  <si>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</si>
  <si>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</si>
  <si>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</si>
  <si>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</si>
  <si>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</si>
  <si>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</si>
  <si>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</si>
  <si>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</si>
  <si>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</si>
  <si>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</si>
  <si>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</si>
  <si>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</si>
  <si>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</si>
  <si>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</si>
  <si>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</si>
  <si>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</si>
  <si>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</si>
  <si>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</si>
  <si>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</si>
  <si>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</si>
  <si>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</si>
  <si>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</si>
  <si>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</si>
  <si>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</si>
  <si>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</si>
  <si>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</si>
  <si>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</si>
  <si>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</si>
  <si>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</si>
  <si>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</si>
  <si>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</si>
  <si>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</si>
  <si>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</si>
  <si>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</si>
  <si>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</si>
  <si>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</si>
  <si>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</si>
  <si>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</si>
  <si>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</si>
  <si>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</si>
  <si>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</si>
  <si>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</si>
  <si>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</si>
  <si>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</si>
  <si>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</si>
  <si>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</si>
  <si>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</si>
  <si>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</si>
  <si>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</si>
  <si>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</si>
  <si>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</si>
  <si>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</si>
  <si>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</si>
  <si>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</si>
  <si>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</si>
  <si>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</si>
  <si>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</si>
  <si>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</si>
  <si>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</si>
  <si>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</si>
  <si>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</si>
  <si>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</si>
  <si>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</si>
  <si>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</si>
  <si>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</si>
  <si>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</si>
  <si>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</si>
  <si>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</si>
  <si>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</si>
  <si>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</si>
  <si>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</si>
  <si>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</si>
  <si>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</si>
  <si>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</si>
  <si>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</si>
  <si>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</si>
  <si>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</si>
  <si>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</si>
  <si>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</si>
  <si>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</si>
  <si>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</si>
  <si>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</si>
  <si>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</si>
  <si>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</si>
  <si>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</si>
  <si>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</si>
  <si>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</si>
  <si>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</si>
  <si>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</si>
  <si>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</si>
  <si>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</si>
  <si>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</si>
  <si>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</si>
  <si>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</si>
  <si>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</si>
  <si>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</si>
  <si>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</si>
  <si>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</si>
  <si>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</si>
  <si>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</si>
  <si>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</si>
  <si>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</si>
  <si>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</si>
  <si>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</si>
  <si>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</si>
  <si>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</si>
  <si>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</si>
  <si>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</si>
  <si>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</si>
  <si>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</si>
  <si>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</si>
  <si>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</si>
  <si>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</si>
  <si>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</si>
  <si>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</si>
  <si>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</si>
  <si>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</si>
  <si>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</si>
  <si>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</si>
  <si>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</si>
  <si>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</si>
  <si>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</si>
  <si>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</si>
  <si>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</si>
  <si>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</si>
  <si>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</si>
  <si>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</si>
  <si>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</si>
  <si>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</si>
  <si>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</si>
  <si>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</si>
  <si>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</si>
  <si>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</si>
  <si>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</si>
  <si>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</si>
  <si>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</si>
  <si>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</si>
  <si>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</si>
  <si>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</si>
  <si>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</si>
  <si>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</si>
  <si>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</si>
  <si>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</si>
  <si>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</si>
  <si>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</si>
  <si>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</si>
  <si>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</si>
  <si>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</si>
  <si>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</si>
  <si>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</si>
  <si>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</si>
  <si>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</si>
  <si>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</si>
  <si>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</si>
  <si>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</si>
  <si>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</si>
  <si>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</si>
  <si>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</si>
  <si>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</si>
  <si>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</si>
  <si>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</si>
  <si>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</si>
  <si>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</si>
  <si>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</si>
  <si>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</si>
  <si>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</si>
  <si>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</si>
  <si>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</si>
  <si>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</si>
  <si>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</si>
  <si>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</si>
  <si>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</si>
  <si>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</si>
  <si>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</si>
  <si>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</si>
  <si>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</si>
  <si>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</si>
  <si>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</si>
  <si>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</si>
  <si>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</si>
  <si>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</si>
  <si>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</si>
  <si>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</si>
  <si>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</si>
  <si>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</si>
  <si>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</si>
  <si>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</si>
  <si>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</si>
  <si>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</si>
  <si>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</si>
  <si>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</si>
  <si>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</si>
  <si>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</si>
  <si>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</si>
  <si>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</si>
  <si>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</si>
  <si>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</si>
  <si>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</si>
  <si>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</si>
  <si>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</si>
  <si>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</si>
  <si>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</si>
  <si>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</si>
  <si>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</si>
  <si>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</si>
  <si>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</si>
  <si>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</si>
  <si>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</si>
  <si>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</si>
  <si>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</si>
  <si>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</si>
  <si>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</si>
  <si>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 xml:space="preserve"> AL 30 DE ABRIL 2022</t>
  </si>
  <si>
    <t>164</t>
  </si>
  <si>
    <t>B1500039445</t>
  </si>
  <si>
    <t>SERVICIOS TELEFONICOS DEL CCDF, CUENTA NO.61819630, FACT CC202204252406004755</t>
  </si>
  <si>
    <t>31,798.38</t>
  </si>
  <si>
    <t>73</t>
  </si>
  <si>
    <t xml:space="preserve"> B1500288831</t>
  </si>
  <si>
    <t>SERVICIO DE ENERGIA ELECTRICA DEL CCDF, NIC 6454477, S/F 645447711354.</t>
  </si>
  <si>
    <t>49,081.31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</si>
  <si>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</si>
  <si>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</si>
  <si>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</si>
  <si>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</si>
  <si>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</si>
  <si>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</si>
  <si>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</si>
  <si>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149</t>
  </si>
  <si>
    <t xml:space="preserve"> B1500000858</t>
  </si>
  <si>
    <t>21/05/2022</t>
  </si>
  <si>
    <t>Brothers RSR Supply Offices, SRL</t>
  </si>
  <si>
    <t>PROCESO DE COMPRA MATERIALES DE LIMPIEZA CORRESPONDIENTE AL 1ER TRIMESTRE 2022 PARA USO DEL CCDF S/O CCDF-SG-001-2022. O/C CCZEDF-2022-00007, NCF B1500000858.</t>
  </si>
  <si>
    <t>44,309.00</t>
  </si>
  <si>
    <t>152</t>
  </si>
  <si>
    <t>B1500000128</t>
  </si>
  <si>
    <t>Galen Office Supply, SRL</t>
  </si>
  <si>
    <t>ADQUISICION DE TONERS Y BOTELLAS DE TINTA CORRESPONDIENTE AL PRIMER TRIMESTRE 2022 PARA SER UTILIZADOS EN EL CCDF S/O CCDF-DTI-001-22. O/C CCZEDF-2022-00008, NCF B1500000128.</t>
  </si>
  <si>
    <t>246,596.40</t>
  </si>
  <si>
    <t>157</t>
  </si>
  <si>
    <t xml:space="preserve"> B1500000107</t>
  </si>
  <si>
    <t>Inversiones Globama, SRL</t>
  </si>
  <si>
    <t>ADQUISICION DE MATERIALES IMPRESOS PARA USO DEL CCDF. S/O  CCDF-SG-005-2022. O/C CCZEDF-2022-00004, NCF B1500000107.</t>
  </si>
  <si>
    <t>154,177.27</t>
  </si>
  <si>
    <t>159</t>
  </si>
  <si>
    <t>B1500000106</t>
  </si>
  <si>
    <t>ADQUISICION DE CAJAS PARA KITS, ETIQUETAS PARA BOTELLAS DE AGUA Y VOLANTES, PARA SU DISTRIBUCION EN LA ZONA FRONTERIZA EN VISPERA DE SEMANA SANTA 2022. S/O CCDF-DE-IN-000055-2022.</t>
  </si>
  <si>
    <t>92,618.20</t>
  </si>
  <si>
    <t>B1500000477</t>
  </si>
  <si>
    <t>Suplidora Reysa, EIRL</t>
  </si>
  <si>
    <t>ADQUISICION DE ALIMENTOS Y BEBIDAS PARA CONSUMO DEL CCDF EN EL1ER TRIMESTRE 2022. S/O CCDF-SG-001-2022. O/C CCZEDF-2022-00011,</t>
  </si>
  <si>
    <t>91,584.80</t>
  </si>
  <si>
    <t>CONSEJO DE COORDINACION DE LA ZONA ESPECIAL DESARROLLO FRONTERIZO</t>
  </si>
  <si>
    <t>Banco de Reservas de la Rep. Dom.</t>
  </si>
  <si>
    <t>Del 01 al 30 DE ABRIL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</si>
  <si>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</si>
  <si>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</si>
  <si>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</si>
  <si>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</si>
  <si>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</si>
  <si>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</si>
  <si>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</si>
  <si>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</si>
  <si>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</si>
  <si>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</si>
  <si>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REF.926193634 No.R-5886</t>
  </si>
  <si>
    <t>TRASFERENCIA RECIBIDA REF.202220017188819 No.R-5887</t>
  </si>
  <si>
    <t>REEMBOLSO  DE COMBUSTIBLE REF.261965375</t>
  </si>
  <si>
    <t>REEMBOLSO  DE COMBUSTIBLE REF.261965804</t>
  </si>
  <si>
    <t>REEMBOLSO  DE COMBUSTIBLE REF.261965809</t>
  </si>
  <si>
    <t>TRASFERENCIA RECIBIDA REF.202220017261695 No.R-5888</t>
  </si>
  <si>
    <t>TRASFERENCIA RECIBIDA REF.262181141 No.R-5889</t>
  </si>
  <si>
    <t>TRASFERENCIA RECIBIDA REF.262213991 No.R-5890</t>
  </si>
  <si>
    <t>TRASFERENCIA RECIBIDA REF.262190796 No.R-5891</t>
  </si>
  <si>
    <t>TRASFERENCIA RECIBIDA REF.4524000010160 No.R-5892</t>
  </si>
  <si>
    <t>TRASFERENCIA RECIBIDA REF.4524000010162 No.R-5893</t>
  </si>
  <si>
    <t>TRASFERENCIA RECIBIDA REF.4524000010150 No.R-5894</t>
  </si>
  <si>
    <t>TRASFERENCIA RECIBIDA REF.4524000010161 No.R-5895</t>
  </si>
  <si>
    <t>R-5896 NULO</t>
  </si>
  <si>
    <t>TRASFERENCIA RECIBIDA REF.262213991 No.R-5897</t>
  </si>
  <si>
    <t>TRASFERENCIA RECIBIDA REF.262309501 No.R-5898</t>
  </si>
  <si>
    <t>TRASFERENCIA RECIBIDA REF.262309501 No.R-5899</t>
  </si>
  <si>
    <t>R-5900 NULO</t>
  </si>
  <si>
    <t>R-5901 NULO</t>
  </si>
  <si>
    <t>TRASFERENCIA RECIBIDA REF.262483142 No.R-5902</t>
  </si>
  <si>
    <t>TRASFERENCIA RECIBIDA REF.202220017348775 No.R-5903</t>
  </si>
  <si>
    <t>TRASFERENCIA RECIBIDA REF.202220017348775 No.R-5904</t>
  </si>
  <si>
    <t>REEMBOLSO  DE COMBUSTIBLE REF.262494207</t>
  </si>
  <si>
    <t>TRASFERENCIA RECIBIDA REF.202220017348775 No.R-5905</t>
  </si>
  <si>
    <t>TRASFERENCIA RECIBIDA REF.202220017348775 No.R-5906</t>
  </si>
  <si>
    <t>COLECTOR IMPUESTOS INTERNO REF.26280795068</t>
  </si>
  <si>
    <t>COLECTOR IMPUESTOS INTERNO REF.26280795907</t>
  </si>
  <si>
    <t>CK-NULO</t>
  </si>
  <si>
    <t>REPOSICION FONDO CAJA CHICA CK-4406</t>
  </si>
  <si>
    <t>TRASFERENCIA RECIBIDA REF.926287045 No.R-5907</t>
  </si>
  <si>
    <t>TRASFERENCIA RECIBIDA REF.262871487 No.R-5908</t>
  </si>
  <si>
    <t>TRASFERENCIA RECIBIDA REF.4524000030092No.R-5909</t>
  </si>
  <si>
    <t>TRASFERENCIA RECIBIDA REF.4524000030093 No.R-5910</t>
  </si>
  <si>
    <t>TRASFERENCIA RECIBIDA REF.4524000030094 No.R-5911</t>
  </si>
  <si>
    <t>TRASFERENCIA RECIBIDA REF.4524000030088 No.R-5912</t>
  </si>
  <si>
    <t>PAGO VIATICOS  ZONA FRONTERIZA  REF.283018816</t>
  </si>
  <si>
    <t>PAGO VIATICOS  ZONA FRONTERIZA  REF.263055645</t>
  </si>
  <si>
    <t>PAGO VIATICOS  ZONA FRONTERIZA  REF.263055648</t>
  </si>
  <si>
    <t>PAGO VIATICOS  ZONA FRONTERIZA  REF.263055653</t>
  </si>
  <si>
    <t>PAGO VIATICOS  ZONA FRONTERIZA  REF.263055657</t>
  </si>
  <si>
    <t>TRASFERENCIA RECIBIDA REF.263279672 No.R-5913</t>
  </si>
  <si>
    <t>TRASFERENCIA RECIBIDA REF.263279672 No.R-5914</t>
  </si>
  <si>
    <t>TRASFERENCIA RECIBIDA REF.263279672 No.R-5915</t>
  </si>
  <si>
    <t>TRASFERENCIA RECIBIDA REF.263611977 No.R-5916</t>
  </si>
  <si>
    <t>TRASFERENCIA RECIBIDA REF.202220017637082 No.R-5917</t>
  </si>
  <si>
    <t>TRASFERENCIA RECIBIDA REF.2524000010124 No.R-5918</t>
  </si>
  <si>
    <t>TRASFERENCIA RECIBIDA REF.25240000101245 No.R-5919</t>
  </si>
  <si>
    <t>TRASFERENCIA RECIBIDA REF.263726212 No.R-5920</t>
  </si>
  <si>
    <t>TRASFERENCIA RECIBIDA REF.926373472 No.R-5921</t>
  </si>
  <si>
    <t>TRASFERENCIA RECIBIDA REF.263886872 No.R-5922</t>
  </si>
  <si>
    <t>TRASFERENCIA RECIBIDA REF.263916004 No.R-5923</t>
  </si>
  <si>
    <t>TRASFERENCIA RECIBIDA REF.264209921 No.R-5924</t>
  </si>
  <si>
    <t>TRASFERENCIA RECIBIDA REF.92643264 No.R-5925</t>
  </si>
  <si>
    <t>TRASFERENCIA RECIBIDA REF.2022220017738001 No.R-5926</t>
  </si>
  <si>
    <t>TRASFERENCIA RECIBIDA REF.4524000030092 No.R-5927</t>
  </si>
  <si>
    <t>TRASFERENCIA RECIBIDA REF.4524000030093 No.R-5928</t>
  </si>
  <si>
    <t>TRASFERENCIA RECIBIDA REF.264619535 No.R-5929</t>
  </si>
  <si>
    <t>TRASFERENCIA RECIBIDA REF.264620076No.R-59230</t>
  </si>
  <si>
    <t>TRASFERENCIA RECIBIDA REF.2646621893 No.R-59231</t>
  </si>
  <si>
    <t>TRASFERENCIA RECIBIDA REF.264622386 No.R-59232</t>
  </si>
  <si>
    <t>TRASFERENCIA RECIBIDA REF.4524000010167 No.R-59233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</si>
  <si>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</si>
  <si>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</si>
  <si>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</si>
  <si>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</si>
  <si>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</si>
  <si>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</si>
  <si>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</si>
  <si>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</si>
  <si>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</si>
  <si>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</si>
  <si>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</si>
  <si>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</si>
  <si>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</si>
  <si>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</si>
  <si>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2.3.4.1.02</t>
  </si>
  <si>
    <t>2.3.9.1.02</t>
  </si>
  <si>
    <t>2.3.9.6.02</t>
  </si>
  <si>
    <t>2.3.1.1.02</t>
  </si>
  <si>
    <t>2.3.7.2.04</t>
  </si>
  <si>
    <t>2.3.91.02</t>
  </si>
  <si>
    <t>RESALTADORES BEROL AMARILLOS/ VARIOS</t>
  </si>
  <si>
    <t>2.3.9.9.03</t>
  </si>
  <si>
    <t>2.3.9.5.02</t>
  </si>
  <si>
    <t>2.3.9.9.05</t>
  </si>
  <si>
    <t>2.3.5.5.02</t>
  </si>
  <si>
    <t>2.3.7.1.02</t>
  </si>
  <si>
    <t>2.3.3.1.02</t>
  </si>
  <si>
    <t>SUAPER #32 JUMBO</t>
  </si>
  <si>
    <t>2.3.6.3.05</t>
  </si>
  <si>
    <t>2.3.2.2.02</t>
  </si>
  <si>
    <t>2.3.9.3.02</t>
  </si>
  <si>
    <t>2.3.4.1.03</t>
  </si>
  <si>
    <t>2.3.9.1.03</t>
  </si>
  <si>
    <t>2.3.9.6.03</t>
  </si>
  <si>
    <t>2.3.1.1.03</t>
  </si>
  <si>
    <t>2.3.7.2.07</t>
  </si>
  <si>
    <t>2.3.91.03</t>
  </si>
  <si>
    <t>CARPETAS COLGANTES PARA ARCHIVO 8 1/2 x 14</t>
  </si>
  <si>
    <t>CARPETAS COLGANTES PARA ARCHIVO 8 1/2 x 11</t>
  </si>
  <si>
    <t>2.3.9.2.03</t>
  </si>
  <si>
    <t>2.3.9.5.03</t>
  </si>
  <si>
    <t>2.3.9.9.06</t>
  </si>
  <si>
    <t>CERA PARA CONTAR 10GR POINTER</t>
  </si>
  <si>
    <t>SACA PUNTA</t>
  </si>
  <si>
    <t>BORRA DE GOMA</t>
  </si>
  <si>
    <t>2.3.5.5.03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</si>
  <si>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</si>
  <si>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</si>
  <si>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</si>
  <si>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</si>
  <si>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</si>
  <si>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</si>
  <si>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</si>
  <si>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</si>
  <si>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</si>
  <si>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</si>
  <si>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</si>
  <si>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</si>
  <si>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ALFONBRA DE ENTRADA EN RELIEVE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</si>
  <si>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</si>
  <si>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</si>
  <si>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</si>
  <si>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</si>
  <si>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</si>
  <si>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</si>
  <si>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</si>
  <si>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</si>
  <si>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</si>
  <si>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</si>
  <si>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</si>
  <si>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</si>
  <si>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2.3.7.1.03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</si>
  <si>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</si>
  <si>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</si>
  <si>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</si>
  <si>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</si>
  <si>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</si>
  <si>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</si>
  <si>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</si>
  <si>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</si>
  <si>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</si>
  <si>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</si>
  <si>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</si>
  <si>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</si>
  <si>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</si>
  <si>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</si>
  <si>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</si>
  <si>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</si>
  <si>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</si>
  <si>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</si>
  <si>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2.3.3.1.03</t>
  </si>
  <si>
    <t>0390</t>
  </si>
  <si>
    <t>CAJA  EN CARTOTINTE 14, DOBLADAS Y  PEGADAS CON UV BRILLO 7x4x3 PUL.</t>
  </si>
  <si>
    <t>0391</t>
  </si>
  <si>
    <t>ACCESORIO DISPLAY PARA BACK PANEL TAMAÑO 90x90</t>
  </si>
  <si>
    <t>0392</t>
  </si>
  <si>
    <t>IMPRESIÓN BACK PANEL TAMAÑO 90x90  IMPRESO FULL COLOR EN LONA 13 ONZ</t>
  </si>
  <si>
    <t>0393</t>
  </si>
  <si>
    <t>PODIUM EN ACRELICO TRANSPARENTE DE 3MM, TAMAÑO 48x19x16</t>
  </si>
  <si>
    <t>4</t>
  </si>
  <si>
    <t>5</t>
  </si>
  <si>
    <t>6</t>
  </si>
  <si>
    <t>7</t>
  </si>
  <si>
    <t>8</t>
  </si>
  <si>
    <t>477</t>
  </si>
  <si>
    <t xml:space="preserve">   Balance General</t>
  </si>
  <si>
    <t xml:space="preserve">    Al 30 de Abril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</si>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</sst>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5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center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7" fillId="4" borderId="4" xfId="0" applyFont="1" applyFill="1" applyBorder="1" applyAlignment="1">
      <alignment horizontal="center" vertical="center" wrapText="1"/>
    </xf>
    <xf numFmtId="0" fontId="22" fillId="0" borderId="0" xfId="0" applyFont="1"/>
    <xf numFmtId="49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3" fillId="0" borderId="0" xfId="0" applyNumberFormat="1" applyFont="1"/>
    <xf numFmtId="0" fontId="29" fillId="2" borderId="0" xfId="0" applyFont="1" applyFill="1"/>
    <xf numFmtId="0" fontId="28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40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166" fontId="28" fillId="2" borderId="0" xfId="10" applyFont="1" applyFill="1" applyBorder="1"/>
    <xf numFmtId="0" fontId="33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6" fillId="0" borderId="7" xfId="0" applyFont="1" applyBorder="1" applyAlignment="1">
      <alignment horizontal="center"/>
    </xf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2" fillId="0" borderId="4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166" fontId="27" fillId="4" borderId="4" xfId="1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26" fillId="0" borderId="4" xfId="23" applyFont="1" applyFill="1" applyBorder="1" applyAlignment="1">
      <alignment horizontal="center" vertical="center"/>
    </xf>
    <xf numFmtId="164" fontId="28" fillId="0" borderId="7" xfId="23" applyFont="1" applyBorder="1" applyAlignment="1">
      <alignment vertical="center"/>
    </xf>
    <xf numFmtId="164" fontId="26" fillId="0" borderId="7" xfId="23" applyFont="1" applyBorder="1" applyAlignment="1">
      <alignment vertical="center"/>
    </xf>
    <xf numFmtId="164" fontId="26" fillId="0" borderId="7" xfId="23" applyFont="1" applyFill="1" applyBorder="1" applyAlignment="1">
      <alignment horizontal="center" vertical="center"/>
    </xf>
    <xf numFmtId="164" fontId="28" fillId="0" borderId="7" xfId="23" applyFont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164" fontId="23" fillId="0" borderId="7" xfId="23" applyFont="1" applyBorder="1"/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left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46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0" fillId="2" borderId="0" xfId="0" applyFill="1"/>
    <xf numFmtId="0" fontId="52" fillId="2" borderId="0" xfId="0" applyFont="1" applyFill="1" applyAlignment="1">
      <alignment vertical="center" wrapText="1"/>
    </xf>
    <xf numFmtId="0" fontId="51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4" fillId="5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9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49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59" fillId="0" borderId="26" xfId="0" applyFont="1" applyBorder="1" applyAlignment="1">
      <alignment horizontal="center"/>
    </xf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12" fillId="0" borderId="4" xfId="0" applyFont="1" applyBorder="1" applyAlignment="1">
      <alignment horizontal="center" wrapText="1"/>
    </xf>
    <xf numFmtId="0" fontId="59" fillId="0" borderId="27" xfId="0" applyFont="1" applyBorder="1" applyAlignment="1">
      <alignment horizontal="center"/>
    </xf>
    <xf numFmtId="167" fontId="57" fillId="0" borderId="28" xfId="0" applyNumberFormat="1" applyFont="1" applyBorder="1" applyAlignment="1">
      <alignment horizontal="left"/>
    </xf>
    <xf numFmtId="0" fontId="49" fillId="0" borderId="29" xfId="0" applyFont="1" applyBorder="1" applyAlignment="1">
      <alignment horizontal="center"/>
    </xf>
    <xf numFmtId="0" fontId="54" fillId="2" borderId="26" xfId="0" applyFont="1" applyFill="1" applyBorder="1" applyAlignment="1">
      <alignment horizontal="center" vertical="center"/>
    </xf>
    <xf numFmtId="4" fontId="56" fillId="2" borderId="30" xfId="0" applyNumberFormat="1" applyFont="1" applyFill="1" applyBorder="1" applyAlignment="1">
      <alignment horizontal="right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5" fillId="0" borderId="0" xfId="0" applyFont="1"/>
    <xf numFmtId="0" fontId="62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0" fontId="63" fillId="2" borderId="0" xfId="24" applyFont="1" applyFill="1">
      <alignment wrapText="1"/>
    </xf>
    <xf numFmtId="0" fontId="63" fillId="2" borderId="0" xfId="24" applyFont="1" applyFill="1" applyAlignment="1">
      <alignment horizontal="center" wrapText="1"/>
    </xf>
    <xf numFmtId="0" fontId="64" fillId="2" borderId="0" xfId="24" applyFont="1" applyFill="1">
      <alignment wrapText="1"/>
    </xf>
    <xf numFmtId="0" fontId="65" fillId="0" borderId="0" xfId="2" applyFont="1" applyAlignment="1">
      <alignment vertical="center"/>
    </xf>
    <xf numFmtId="0" fontId="53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center" vertical="center"/>
    </xf>
    <xf numFmtId="0" fontId="53" fillId="2" borderId="0" xfId="0" applyFont="1" applyFill="1"/>
    <xf numFmtId="0" fontId="54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164" fontId="69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 wrapText="1"/>
    </xf>
    <xf numFmtId="43" fontId="68" fillId="2" borderId="0" xfId="1" applyFont="1" applyFill="1" applyAlignment="1">
      <alignment horizontal="left" vertical="center"/>
    </xf>
    <xf numFmtId="164" fontId="69" fillId="2" borderId="31" xfId="1" applyNumberFormat="1" applyFont="1" applyFill="1" applyBorder="1" applyAlignment="1">
      <alignment horizontal="center" vertical="center"/>
    </xf>
    <xf numFmtId="0" fontId="70" fillId="2" borderId="0" xfId="0" quotePrefix="1" applyFont="1" applyFill="1" applyAlignment="1">
      <alignment horizontal="center"/>
    </xf>
    <xf numFmtId="164" fontId="53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/>
    </xf>
    <xf numFmtId="43" fontId="69" fillId="2" borderId="31" xfId="1" applyFont="1" applyFill="1" applyBorder="1" applyAlignment="1">
      <alignment horizontal="left" vertical="center"/>
    </xf>
    <xf numFmtId="0" fontId="71" fillId="2" borderId="0" xfId="0" applyFont="1" applyFill="1" applyAlignment="1">
      <alignment horizontal="left"/>
    </xf>
    <xf numFmtId="164" fontId="53" fillId="2" borderId="31" xfId="1" applyNumberFormat="1" applyFont="1" applyFill="1" applyBorder="1" applyAlignment="1">
      <alignment vertical="center" wrapText="1"/>
    </xf>
    <xf numFmtId="164" fontId="54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4" fillId="2" borderId="0" xfId="1" applyNumberFormat="1" applyFont="1" applyFill="1" applyAlignment="1">
      <alignment vertical="center"/>
    </xf>
    <xf numFmtId="43" fontId="69" fillId="2" borderId="0" xfId="1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69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9" fillId="2" borderId="0" xfId="1" applyFont="1" applyFill="1" applyBorder="1" applyAlignment="1">
      <alignment horizontal="left" vertical="center"/>
    </xf>
    <xf numFmtId="43" fontId="45" fillId="2" borderId="0" xfId="1" applyFont="1" applyFill="1"/>
    <xf numFmtId="0" fontId="56" fillId="2" borderId="0" xfId="0" applyFont="1" applyFill="1" applyAlignment="1">
      <alignment horizontal="left" vertical="top"/>
    </xf>
    <xf numFmtId="164" fontId="69" fillId="2" borderId="31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43" fontId="53" fillId="2" borderId="0" xfId="1" applyFont="1" applyFill="1" applyAlignment="1">
      <alignment horizontal="left" vertical="center"/>
    </xf>
    <xf numFmtId="164" fontId="53" fillId="2" borderId="32" xfId="0" applyNumberFormat="1" applyFont="1" applyFill="1" applyBorder="1" applyAlignment="1">
      <alignment vertical="center" wrapText="1"/>
    </xf>
    <xf numFmtId="0" fontId="69" fillId="2" borderId="0" xfId="0" applyFont="1" applyFill="1" applyAlignment="1">
      <alignment vertical="center" wrapText="1"/>
    </xf>
    <xf numFmtId="43" fontId="67" fillId="2" borderId="0" xfId="1" applyFont="1" applyFill="1" applyAlignment="1">
      <alignment horizontal="left" vertical="center"/>
    </xf>
    <xf numFmtId="0" fontId="68" fillId="2" borderId="0" xfId="0" applyFont="1" applyFill="1" applyAlignment="1">
      <alignment vertical="center" wrapText="1"/>
    </xf>
    <xf numFmtId="43" fontId="72" fillId="2" borderId="0" xfId="1" applyFont="1" applyFill="1"/>
    <xf numFmtId="164" fontId="68" fillId="2" borderId="0" xfId="0" applyNumberFormat="1" applyFont="1" applyFill="1" applyAlignment="1">
      <alignment vertical="center" wrapText="1"/>
    </xf>
    <xf numFmtId="164" fontId="73" fillId="2" borderId="0" xfId="1" applyNumberFormat="1" applyFont="1" applyFill="1" applyAlignment="1">
      <alignment vertical="center" wrapText="1"/>
    </xf>
    <xf numFmtId="164" fontId="53" fillId="2" borderId="33" xfId="1" applyNumberFormat="1" applyFont="1" applyFill="1" applyBorder="1" applyAlignment="1">
      <alignment vertical="center" wrapText="1"/>
    </xf>
    <xf numFmtId="0" fontId="70" fillId="2" borderId="0" xfId="0" applyFont="1" applyFill="1" applyAlignment="1">
      <alignment horizontal="left"/>
    </xf>
    <xf numFmtId="164" fontId="53" fillId="2" borderId="0" xfId="0" applyNumberFormat="1" applyFont="1" applyFill="1" applyAlignment="1">
      <alignment vertical="center" wrapText="1"/>
    </xf>
    <xf numFmtId="164" fontId="69" fillId="2" borderId="33" xfId="1" applyNumberFormat="1" applyFont="1" applyFill="1" applyBorder="1" applyAlignment="1">
      <alignment vertical="center" wrapText="1"/>
    </xf>
    <xf numFmtId="164" fontId="53" fillId="2" borderId="32" xfId="1" applyNumberFormat="1" applyFont="1" applyFill="1" applyBorder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74" fillId="2" borderId="0" xfId="0" applyFont="1" applyFill="1" applyAlignment="1">
      <alignment horizontal="left"/>
    </xf>
    <xf numFmtId="0" fontId="49" fillId="0" borderId="0" xfId="0" applyFont="1"/>
    <xf numFmtId="14" fontId="74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9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4" fillId="2" borderId="0" xfId="0" applyNumberFormat="1" applyFont="1" applyFill="1" applyAlignment="1">
      <alignment horizontal="center"/>
    </xf>
    <xf numFmtId="14" fontId="75" fillId="2" borderId="0" xfId="0" applyNumberFormat="1" applyFont="1" applyFill="1" applyAlignment="1">
      <alignment horizontal="center"/>
    </xf>
    <xf numFmtId="0" fontId="54" fillId="2" borderId="34" xfId="0" applyFont="1" applyFill="1" applyBorder="1" applyAlignment="1">
      <alignment horizontal="left" vertical="center"/>
    </xf>
    <xf numFmtId="0" fontId="68" fillId="2" borderId="34" xfId="0" applyFont="1" applyFill="1" applyBorder="1" applyAlignment="1">
      <alignment vertical="center" wrapText="1"/>
    </xf>
    <xf numFmtId="0" fontId="0" fillId="2" borderId="34" xfId="0" applyFill="1" applyBorder="1"/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6" fillId="2" borderId="0" xfId="0" applyFont="1" applyFill="1" applyAlignment="1">
      <alignment horizontal="justify" vertical="center"/>
    </xf>
    <xf numFmtId="0" fontId="76" fillId="0" borderId="35" xfId="0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3" fillId="2" borderId="0" xfId="24" applyFont="1" applyFill="1" applyAlignment="1">
      <alignment horizontal="center" wrapText="1"/>
    </xf>
    <xf numFmtId="0" fontId="64" fillId="2" borderId="0" xfId="24" applyFont="1" applyFill="1" applyAlignment="1">
      <alignment horizontal="center" wrapText="1"/>
    </xf>
    <xf numFmtId="0" fontId="65" fillId="0" borderId="0" xfId="2" applyFont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6BAE3DF6-5933-4324-83EA-6AE09D6E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41D3B10C-57F8-41A9-B5B0-223ADE7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E77FC46-2A3C-4A1F-92BC-95E0AB44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53848815-2B5F-4FB3-A910-B7D623F3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BF550C97-4C23-4775-8D76-F7DAE22A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4445DBEE-9403-46A8-AFD1-66B980E5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464808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B74D6-BDA5-444F-AF3E-3A3A76B6D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0</xdr:rowOff>
    </xdr:from>
    <xdr:to>
      <xdr:col>3</xdr:col>
      <xdr:colOff>2200275</xdr:colOff>
      <xdr:row>5</xdr:row>
      <xdr:rowOff>137356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33E236-6C0F-45F7-8AAF-AE41BBB65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88751F-5390-4548-A854-DC8BA3E3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39B22A6-EE73-4AA0-8BC4-108EC0B3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253EE3-767F-4D35-9A74-3174C216DAFF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</sheetNames>
    <sheetDataSet>
      <sheetData sheetId="0"/>
      <sheetData sheetId="1"/>
      <sheetData sheetId="2">
        <row r="84">
          <cell r="H84">
            <v>2048474.8700000006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0233-63FB-4162-809C-DEA1CD018947}">
  <sheetPr>
    <pageSetUpPr fitToPage="1"/>
  </sheetPr>
  <dimension ref="A1:S32"/>
  <sheetViews>
    <sheetView showGridLines="0" view="pageBreakPreview" topLeftCell="C1" zoomScale="70" zoomScaleNormal="30" zoomScaleSheetLayoutView="70" workbookViewId="0">
      <selection activeCell="E18" sqref="E18"/>
    </sheetView>
  </sheetViews>
  <sheetFormatPr baseColWidth="10" defaultRowHeight="15" x14ac:dyDescent="0.25"/>
  <cols>
    <col min="1" max="1" width="4.7109375" style="26" hidden="1" customWidth="1"/>
    <col min="2" max="2" width="11.42578125" style="26" hidden="1" customWidth="1"/>
    <col min="3" max="3" width="7.42578125" style="26" customWidth="1"/>
    <col min="4" max="4" width="20.42578125" style="26" customWidth="1"/>
    <col min="5" max="5" width="17.28515625" style="26" customWidth="1"/>
    <col min="6" max="6" width="22.140625" style="26" customWidth="1"/>
    <col min="7" max="7" width="24.7109375" style="26" customWidth="1"/>
    <col min="8" max="8" width="41.140625" style="43" customWidth="1"/>
    <col min="9" max="9" width="40.42578125" style="26" customWidth="1"/>
    <col min="10" max="10" width="28.28515625" style="54" customWidth="1"/>
    <col min="11" max="11" width="16" style="26" customWidth="1"/>
    <col min="12" max="12" width="9.5703125" style="26" customWidth="1"/>
    <col min="13" max="13" width="18.140625" style="26" customWidth="1"/>
    <col min="14" max="14" width="23.140625" style="26" customWidth="1"/>
    <col min="15" max="15" width="20.5703125" style="26" customWidth="1"/>
    <col min="16" max="16" width="16.5703125" style="26" customWidth="1"/>
    <col min="17" max="17" width="15.85546875" style="26" customWidth="1"/>
    <col min="18" max="18" width="16.5703125" style="26" customWidth="1"/>
    <col min="19" max="19" width="28.42578125" style="26" customWidth="1"/>
    <col min="20" max="16384" width="11.42578125" style="26"/>
  </cols>
  <sheetData>
    <row r="1" spans="3:19" s="20" customFormat="1" ht="22.5" customHeight="1" x14ac:dyDescent="0.25"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3:19" s="20" customFormat="1" ht="22.5" customHeight="1" x14ac:dyDescent="0.25"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3:19" s="20" customFormat="1" ht="29.25" customHeight="1" x14ac:dyDescent="0.25"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3:19" s="20" customFormat="1" ht="35.25" customHeight="1" x14ac:dyDescent="0.25">
      <c r="C4" s="236" t="s">
        <v>326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3:19" s="22" customFormat="1" ht="22.5" customHeight="1" x14ac:dyDescent="0.25">
      <c r="C5" s="237" t="s">
        <v>325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</row>
    <row r="6" spans="3:19" s="22" customFormat="1" ht="22.5" customHeight="1" x14ac:dyDescent="0.25">
      <c r="C6" s="233" t="s">
        <v>779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3:19" s="20" customFormat="1" ht="22.5" customHeight="1" x14ac:dyDescent="0.4">
      <c r="C7" s="23"/>
      <c r="D7" s="23"/>
      <c r="E7" s="23"/>
      <c r="F7" s="23"/>
      <c r="G7" s="23"/>
      <c r="H7" s="24"/>
      <c r="I7" s="23"/>
      <c r="J7" s="49"/>
      <c r="K7" s="23"/>
      <c r="L7" s="56" t="s">
        <v>275</v>
      </c>
      <c r="M7" s="56"/>
      <c r="N7" s="56"/>
      <c r="O7" s="23"/>
      <c r="P7" s="23"/>
      <c r="Q7" s="23"/>
      <c r="R7" s="23"/>
      <c r="S7" s="23"/>
    </row>
    <row r="8" spans="3:19" ht="76.5" x14ac:dyDescent="0.25">
      <c r="C8" s="77" t="s">
        <v>276</v>
      </c>
      <c r="D8" s="25" t="s">
        <v>321</v>
      </c>
      <c r="E8" s="25" t="s">
        <v>277</v>
      </c>
      <c r="F8" s="25" t="s">
        <v>278</v>
      </c>
      <c r="G8" s="25" t="s">
        <v>322</v>
      </c>
      <c r="H8" s="25" t="s">
        <v>279</v>
      </c>
      <c r="I8" s="25" t="s">
        <v>280</v>
      </c>
      <c r="J8" s="78" t="s">
        <v>368</v>
      </c>
      <c r="K8" s="44" t="s">
        <v>281</v>
      </c>
      <c r="L8" s="25" t="s">
        <v>282</v>
      </c>
      <c r="M8" s="25" t="s">
        <v>323</v>
      </c>
      <c r="N8" s="25" t="s">
        <v>283</v>
      </c>
      <c r="O8" s="25" t="s">
        <v>284</v>
      </c>
      <c r="P8" s="25" t="s">
        <v>285</v>
      </c>
      <c r="Q8" s="25" t="s">
        <v>286</v>
      </c>
      <c r="R8" s="44" t="s">
        <v>287</v>
      </c>
      <c r="S8" s="25" t="s">
        <v>288</v>
      </c>
    </row>
    <row r="9" spans="3:19" s="29" customFormat="1" ht="68.25" customHeight="1" x14ac:dyDescent="0.3">
      <c r="C9" s="27" t="s">
        <v>289</v>
      </c>
      <c r="D9" s="68">
        <v>44676</v>
      </c>
      <c r="E9" s="69" t="s">
        <v>780</v>
      </c>
      <c r="F9" s="70" t="s">
        <v>781</v>
      </c>
      <c r="G9" s="28">
        <v>44706</v>
      </c>
      <c r="H9" s="79" t="s">
        <v>317</v>
      </c>
      <c r="I9" s="64" t="s">
        <v>782</v>
      </c>
      <c r="J9" s="80" t="s">
        <v>783</v>
      </c>
      <c r="K9" s="57" t="s">
        <v>290</v>
      </c>
      <c r="L9" s="58">
        <v>5</v>
      </c>
      <c r="M9" s="59" t="s">
        <v>324</v>
      </c>
      <c r="N9" s="81">
        <v>31798.38</v>
      </c>
      <c r="O9" s="82"/>
      <c r="P9" s="82"/>
      <c r="Q9" s="82"/>
      <c r="R9" s="82"/>
      <c r="S9" s="85">
        <v>31798.38</v>
      </c>
    </row>
    <row r="10" spans="3:19" s="29" customFormat="1" ht="68.25" customHeight="1" x14ac:dyDescent="0.3">
      <c r="C10" s="71" t="s">
        <v>291</v>
      </c>
      <c r="D10" s="68">
        <v>44681</v>
      </c>
      <c r="E10" s="69" t="s">
        <v>784</v>
      </c>
      <c r="F10" s="70" t="s">
        <v>785</v>
      </c>
      <c r="G10" s="28">
        <v>44711</v>
      </c>
      <c r="H10" s="79" t="s">
        <v>432</v>
      </c>
      <c r="I10" s="122" t="s">
        <v>786</v>
      </c>
      <c r="J10" s="80" t="s">
        <v>787</v>
      </c>
      <c r="K10" s="57" t="str">
        <f t="shared" ref="K10:K16" si="0">+K9</f>
        <v>CREDITO</v>
      </c>
      <c r="L10" s="72">
        <v>0</v>
      </c>
      <c r="M10" s="59" t="s">
        <v>324</v>
      </c>
      <c r="N10" s="81">
        <v>49081.31</v>
      </c>
      <c r="O10" s="82"/>
      <c r="P10" s="82"/>
      <c r="Q10" s="82"/>
      <c r="R10" s="82"/>
      <c r="S10" s="85">
        <v>49081.31</v>
      </c>
    </row>
    <row r="11" spans="3:19" s="29" customFormat="1" ht="68.25" customHeight="1" x14ac:dyDescent="0.3">
      <c r="C11" s="71" t="s">
        <v>316</v>
      </c>
      <c r="D11" s="123" t="s">
        <v>788</v>
      </c>
      <c r="E11" s="124" t="s">
        <v>789</v>
      </c>
      <c r="F11" s="123" t="s">
        <v>790</v>
      </c>
      <c r="G11" s="123" t="s">
        <v>791</v>
      </c>
      <c r="H11" s="125" t="s">
        <v>792</v>
      </c>
      <c r="I11" s="126" t="s">
        <v>793</v>
      </c>
      <c r="J11" s="83" t="s">
        <v>794</v>
      </c>
      <c r="K11" s="127" t="str">
        <f t="shared" si="0"/>
        <v>CREDITO</v>
      </c>
      <c r="L11" s="58">
        <v>31</v>
      </c>
      <c r="M11" s="59" t="str">
        <f t="shared" ref="M11:M16" si="1">+M10</f>
        <v>PENDIENTE</v>
      </c>
      <c r="N11" s="84"/>
      <c r="O11" s="85">
        <v>61360</v>
      </c>
      <c r="P11" s="85"/>
      <c r="Q11" s="85"/>
      <c r="R11" s="85"/>
      <c r="S11" s="85">
        <v>61360</v>
      </c>
    </row>
    <row r="12" spans="3:19" s="29" customFormat="1" ht="78.75" customHeight="1" x14ac:dyDescent="0.3">
      <c r="C12" s="27" t="s">
        <v>992</v>
      </c>
      <c r="D12" s="68">
        <v>44672</v>
      </c>
      <c r="E12" s="124" t="s">
        <v>795</v>
      </c>
      <c r="F12" s="123" t="s">
        <v>796</v>
      </c>
      <c r="G12" s="123" t="s">
        <v>797</v>
      </c>
      <c r="H12" s="128" t="s">
        <v>798</v>
      </c>
      <c r="I12" s="129" t="s">
        <v>799</v>
      </c>
      <c r="J12" s="83" t="s">
        <v>800</v>
      </c>
      <c r="K12" s="127" t="str">
        <f t="shared" si="0"/>
        <v>CREDITO</v>
      </c>
      <c r="L12" s="58">
        <v>9</v>
      </c>
      <c r="M12" s="59" t="str">
        <f t="shared" si="1"/>
        <v>PENDIENTE</v>
      </c>
      <c r="N12" s="84">
        <v>44309</v>
      </c>
      <c r="O12" s="85"/>
      <c r="P12" s="85"/>
      <c r="Q12" s="85"/>
      <c r="R12" s="85"/>
      <c r="S12" s="85">
        <v>44309</v>
      </c>
    </row>
    <row r="13" spans="3:19" s="29" customFormat="1" ht="86.25" customHeight="1" x14ac:dyDescent="0.3">
      <c r="C13" s="71" t="s">
        <v>993</v>
      </c>
      <c r="D13" s="68">
        <v>44672</v>
      </c>
      <c r="E13" s="124" t="s">
        <v>801</v>
      </c>
      <c r="F13" s="123" t="s">
        <v>802</v>
      </c>
      <c r="G13" s="123" t="s">
        <v>797</v>
      </c>
      <c r="H13" s="125" t="s">
        <v>803</v>
      </c>
      <c r="I13" s="129" t="s">
        <v>804</v>
      </c>
      <c r="J13" s="83" t="s">
        <v>805</v>
      </c>
      <c r="K13" s="127" t="str">
        <f t="shared" si="0"/>
        <v>CREDITO</v>
      </c>
      <c r="L13" s="58">
        <v>9</v>
      </c>
      <c r="M13" s="59" t="str">
        <f t="shared" si="1"/>
        <v>PENDIENTE</v>
      </c>
      <c r="N13" s="84">
        <v>246596.4</v>
      </c>
      <c r="O13" s="85"/>
      <c r="P13" s="85"/>
      <c r="Q13" s="85"/>
      <c r="R13" s="85"/>
      <c r="S13" s="85">
        <v>246596.4</v>
      </c>
    </row>
    <row r="14" spans="3:19" s="29" customFormat="1" ht="86.25" customHeight="1" x14ac:dyDescent="0.3">
      <c r="C14" s="71" t="s">
        <v>994</v>
      </c>
      <c r="D14" s="68">
        <v>44672</v>
      </c>
      <c r="E14" s="124" t="s">
        <v>806</v>
      </c>
      <c r="F14" s="123" t="s">
        <v>807</v>
      </c>
      <c r="G14" s="123" t="s">
        <v>797</v>
      </c>
      <c r="H14" s="128" t="s">
        <v>808</v>
      </c>
      <c r="I14" s="129" t="s">
        <v>809</v>
      </c>
      <c r="J14" s="83" t="s">
        <v>810</v>
      </c>
      <c r="K14" s="127" t="str">
        <f t="shared" si="0"/>
        <v>CREDITO</v>
      </c>
      <c r="L14" s="58">
        <v>9</v>
      </c>
      <c r="M14" s="59" t="str">
        <f t="shared" si="1"/>
        <v>PENDIENTE</v>
      </c>
      <c r="N14" s="84">
        <v>154177.26999999999</v>
      </c>
      <c r="O14" s="85"/>
      <c r="P14" s="85"/>
      <c r="Q14" s="85"/>
      <c r="R14" s="85"/>
      <c r="S14" s="85">
        <v>154177.26999999999</v>
      </c>
    </row>
    <row r="15" spans="3:19" s="29" customFormat="1" ht="93.75" customHeight="1" x14ac:dyDescent="0.3">
      <c r="C15" s="27" t="s">
        <v>995</v>
      </c>
      <c r="D15" s="68">
        <v>44672</v>
      </c>
      <c r="E15" s="124" t="s">
        <v>811</v>
      </c>
      <c r="F15" s="123" t="s">
        <v>812</v>
      </c>
      <c r="G15" s="123" t="s">
        <v>797</v>
      </c>
      <c r="H15" s="128" t="s">
        <v>808</v>
      </c>
      <c r="I15" s="129" t="s">
        <v>813</v>
      </c>
      <c r="J15" s="83" t="s">
        <v>814</v>
      </c>
      <c r="K15" s="127" t="str">
        <f t="shared" si="0"/>
        <v>CREDITO</v>
      </c>
      <c r="L15" s="58">
        <v>9</v>
      </c>
      <c r="M15" s="59" t="str">
        <f t="shared" si="1"/>
        <v>PENDIENTE</v>
      </c>
      <c r="N15" s="84">
        <v>92618.2</v>
      </c>
      <c r="O15" s="85"/>
      <c r="P15" s="85"/>
      <c r="Q15" s="85"/>
      <c r="R15" s="85"/>
      <c r="S15" s="85">
        <v>92618.2</v>
      </c>
    </row>
    <row r="16" spans="3:19" s="29" customFormat="1" ht="78" customHeight="1" x14ac:dyDescent="0.3">
      <c r="C16" s="71" t="s">
        <v>996</v>
      </c>
      <c r="D16" s="68">
        <v>44672</v>
      </c>
      <c r="E16" s="124" t="s">
        <v>997</v>
      </c>
      <c r="F16" s="123" t="s">
        <v>815</v>
      </c>
      <c r="G16" s="123" t="s">
        <v>797</v>
      </c>
      <c r="H16" s="130" t="s">
        <v>816</v>
      </c>
      <c r="I16" s="122" t="s">
        <v>817</v>
      </c>
      <c r="J16" s="83" t="s">
        <v>818</v>
      </c>
      <c r="K16" s="127" t="str">
        <f t="shared" si="0"/>
        <v>CREDITO</v>
      </c>
      <c r="L16" s="58">
        <v>9</v>
      </c>
      <c r="M16" s="59" t="str">
        <f t="shared" si="1"/>
        <v>PENDIENTE</v>
      </c>
      <c r="N16" s="84">
        <v>91584.8</v>
      </c>
      <c r="O16" s="85"/>
      <c r="P16" s="85"/>
      <c r="Q16" s="85"/>
      <c r="R16" s="85"/>
      <c r="S16" s="85">
        <v>91584.8</v>
      </c>
    </row>
    <row r="17" spans="3:19" s="30" customFormat="1" ht="35.25" customHeight="1" x14ac:dyDescent="0.4">
      <c r="C17" s="240" t="s">
        <v>292</v>
      </c>
      <c r="D17" s="240"/>
      <c r="E17" s="240"/>
      <c r="F17" s="240"/>
      <c r="G17" s="240"/>
      <c r="H17" s="240"/>
      <c r="I17" s="240"/>
      <c r="J17" s="240"/>
      <c r="K17" s="240"/>
      <c r="L17" s="55"/>
      <c r="M17" s="55"/>
      <c r="N17" s="86">
        <f>SUM(N9:N16)</f>
        <v>710165.36</v>
      </c>
      <c r="O17" s="86">
        <f>+O11</f>
        <v>61360</v>
      </c>
      <c r="P17" s="86">
        <f>SUM(P9:P10)</f>
        <v>0</v>
      </c>
      <c r="Q17" s="86">
        <f>SUM(Q9:Q10)</f>
        <v>0</v>
      </c>
      <c r="R17" s="86">
        <f>SUM(R9:R10)</f>
        <v>0</v>
      </c>
      <c r="S17" s="86">
        <f>SUM(S9:S16)</f>
        <v>771525.36</v>
      </c>
    </row>
    <row r="18" spans="3:19" s="30" customFormat="1" ht="35.25" customHeight="1" x14ac:dyDescent="0.4"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32"/>
      <c r="N18" s="33"/>
      <c r="O18" s="33"/>
      <c r="P18" s="33"/>
      <c r="Q18" s="33"/>
      <c r="R18" s="33"/>
      <c r="S18" s="33"/>
    </row>
    <row r="19" spans="3:19" s="30" customFormat="1" ht="35.25" customHeight="1" x14ac:dyDescent="0.4"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32"/>
      <c r="N19" s="33"/>
      <c r="O19" s="33"/>
      <c r="P19" s="33"/>
      <c r="Q19" s="33"/>
      <c r="R19" s="33"/>
      <c r="S19" s="33"/>
    </row>
    <row r="20" spans="3:19" s="30" customFormat="1" ht="35.25" customHeight="1" x14ac:dyDescent="0.4"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3"/>
      <c r="O20" s="33"/>
      <c r="P20" s="33"/>
      <c r="Q20" s="33"/>
      <c r="R20" s="33"/>
      <c r="S20" s="33"/>
    </row>
    <row r="21" spans="3:19" s="50" customFormat="1" ht="23.25" x14ac:dyDescent="0.35">
      <c r="C21" s="34"/>
      <c r="D21" s="34"/>
      <c r="E21" s="241"/>
      <c r="F21" s="241"/>
      <c r="G21" s="241"/>
      <c r="H21" s="241"/>
      <c r="I21" s="19"/>
      <c r="J21" s="51"/>
      <c r="K21" s="35"/>
      <c r="L21" s="241"/>
      <c r="M21" s="241"/>
      <c r="N21" s="241"/>
      <c r="O21" s="241"/>
      <c r="P21" s="241"/>
      <c r="Q21" s="241"/>
      <c r="R21" s="34"/>
      <c r="S21" s="34"/>
    </row>
    <row r="22" spans="3:19" s="50" customFormat="1" ht="26.25" x14ac:dyDescent="0.4">
      <c r="C22" s="34"/>
      <c r="D22" s="34"/>
      <c r="E22" s="242" t="s">
        <v>302</v>
      </c>
      <c r="F22" s="242"/>
      <c r="G22" s="242"/>
      <c r="H22" s="242"/>
      <c r="I22" s="75" t="s">
        <v>318</v>
      </c>
      <c r="J22" s="75"/>
      <c r="K22" s="75"/>
      <c r="L22" s="75" t="s">
        <v>303</v>
      </c>
      <c r="M22" s="75"/>
      <c r="R22" s="34"/>
      <c r="S22" s="34"/>
    </row>
    <row r="23" spans="3:19" s="50" customFormat="1" ht="26.25" x14ac:dyDescent="0.4">
      <c r="C23" s="34"/>
      <c r="D23" s="34"/>
      <c r="E23" s="243" t="s">
        <v>1</v>
      </c>
      <c r="F23" s="243"/>
      <c r="G23" s="243"/>
      <c r="H23" s="243"/>
      <c r="I23" s="52" t="s">
        <v>319</v>
      </c>
      <c r="J23" s="76"/>
      <c r="K23" s="76"/>
      <c r="L23" s="76" t="s">
        <v>304</v>
      </c>
      <c r="M23" s="76"/>
      <c r="R23" s="34"/>
      <c r="S23" s="34"/>
    </row>
    <row r="24" spans="3:19" s="50" customFormat="1" ht="26.25" x14ac:dyDescent="0.4">
      <c r="C24" s="34"/>
      <c r="D24" s="34"/>
      <c r="E24" s="243" t="s">
        <v>0</v>
      </c>
      <c r="F24" s="243"/>
      <c r="G24" s="243"/>
      <c r="H24" s="243"/>
      <c r="I24" s="76" t="s">
        <v>320</v>
      </c>
      <c r="J24" s="76"/>
      <c r="K24" s="76"/>
      <c r="L24" s="76" t="s">
        <v>305</v>
      </c>
      <c r="M24" s="76"/>
      <c r="R24" s="34"/>
      <c r="S24" s="34"/>
    </row>
    <row r="25" spans="3:19" s="50" customFormat="1" ht="27" thickBot="1" x14ac:dyDescent="0.45">
      <c r="C25" s="34"/>
      <c r="D25" s="34"/>
      <c r="E25" s="76"/>
      <c r="F25" s="76"/>
      <c r="G25" s="76"/>
      <c r="H25" s="76"/>
      <c r="I25" s="76"/>
      <c r="J25" s="76"/>
      <c r="K25" s="76"/>
      <c r="L25" s="76"/>
      <c r="M25" s="76"/>
      <c r="R25" s="34"/>
      <c r="S25" s="34"/>
    </row>
    <row r="26" spans="3:19" s="50" customFormat="1" ht="21" x14ac:dyDescent="0.35">
      <c r="C26" s="34"/>
      <c r="D26" s="34"/>
      <c r="E26" s="65"/>
      <c r="F26" s="65"/>
      <c r="G26" s="65"/>
      <c r="H26" s="238" t="s">
        <v>274</v>
      </c>
      <c r="I26" s="238"/>
      <c r="J26" s="238"/>
      <c r="K26" s="238"/>
      <c r="L26" s="238"/>
      <c r="M26" s="238"/>
      <c r="N26" s="238"/>
      <c r="O26" s="39"/>
      <c r="P26" s="65"/>
      <c r="Q26" s="65"/>
      <c r="R26" s="34"/>
      <c r="S26" s="34"/>
    </row>
    <row r="27" spans="3:19" s="50" customFormat="1" ht="21" x14ac:dyDescent="0.35">
      <c r="C27" s="34"/>
      <c r="D27" s="34"/>
      <c r="E27" s="65"/>
      <c r="F27" s="65"/>
      <c r="G27" s="65"/>
      <c r="H27" s="239" t="s">
        <v>293</v>
      </c>
      <c r="I27" s="239"/>
      <c r="J27" s="239"/>
      <c r="K27" s="239"/>
      <c r="L27" s="239"/>
      <c r="M27" s="239"/>
      <c r="N27" s="239"/>
      <c r="O27" s="40"/>
      <c r="P27" s="65"/>
      <c r="Q27" s="65"/>
      <c r="R27" s="34"/>
      <c r="S27" s="34"/>
    </row>
    <row r="28" spans="3:19" s="50" customFormat="1" ht="21" x14ac:dyDescent="0.35">
      <c r="C28" s="34"/>
      <c r="D28" s="34"/>
      <c r="E28" s="65"/>
      <c r="F28" s="65"/>
      <c r="G28" s="65"/>
      <c r="H28" s="41"/>
      <c r="I28" s="36"/>
      <c r="J28" s="37"/>
      <c r="K28" s="53"/>
      <c r="L28" s="38"/>
      <c r="M28" s="38"/>
      <c r="N28" s="36"/>
      <c r="O28" s="36"/>
      <c r="P28" s="65"/>
      <c r="Q28" s="65"/>
      <c r="R28" s="34"/>
      <c r="S28" s="34"/>
    </row>
    <row r="29" spans="3:19" s="50" customFormat="1" ht="21" x14ac:dyDescent="0.35">
      <c r="C29" s="34"/>
      <c r="D29" s="34"/>
      <c r="E29" s="65"/>
      <c r="F29" s="65"/>
      <c r="G29" s="65"/>
      <c r="H29" s="41"/>
      <c r="I29" s="36"/>
      <c r="J29" s="37"/>
      <c r="L29" s="38"/>
      <c r="M29" s="38"/>
      <c r="N29" s="36"/>
      <c r="O29" s="36"/>
      <c r="P29" s="65"/>
      <c r="Q29" s="65"/>
      <c r="R29" s="34"/>
    </row>
    <row r="30" spans="3:19" x14ac:dyDescent="0.25">
      <c r="C30" s="20"/>
      <c r="D30" s="20"/>
      <c r="E30" s="20"/>
      <c r="F30" s="20"/>
      <c r="G30" s="20"/>
      <c r="H30" s="42"/>
      <c r="I30" s="20"/>
      <c r="J30" s="48"/>
      <c r="K30" s="20"/>
      <c r="L30" s="20"/>
      <c r="M30" s="20"/>
      <c r="N30" s="20"/>
      <c r="O30" s="20"/>
      <c r="P30" s="20"/>
      <c r="Q30" s="20"/>
      <c r="R30" s="20"/>
      <c r="S30" s="20"/>
    </row>
    <row r="31" spans="3:19" x14ac:dyDescent="0.25">
      <c r="C31" s="20"/>
      <c r="D31" s="20"/>
      <c r="E31" s="20"/>
      <c r="F31" s="20"/>
      <c r="G31" s="20"/>
      <c r="H31" s="42"/>
      <c r="I31" s="20"/>
      <c r="J31" s="48"/>
      <c r="K31" s="20"/>
      <c r="L31" s="20"/>
      <c r="M31" s="20"/>
      <c r="N31" s="20"/>
      <c r="O31" s="20"/>
      <c r="P31" s="20"/>
      <c r="Q31" s="20"/>
      <c r="R31" s="20"/>
      <c r="S31" s="20"/>
    </row>
    <row r="32" spans="3:19" x14ac:dyDescent="0.25">
      <c r="C32" s="20"/>
      <c r="D32" s="20"/>
      <c r="E32" s="20"/>
      <c r="F32" s="20"/>
      <c r="G32" s="20"/>
      <c r="H32" s="21"/>
      <c r="I32" s="20"/>
      <c r="J32" s="48"/>
      <c r="K32" s="20"/>
      <c r="L32" s="20"/>
      <c r="M32" s="20"/>
      <c r="N32" s="20"/>
      <c r="O32" s="20"/>
      <c r="P32" s="20"/>
      <c r="Q32" s="20"/>
      <c r="R32" s="20"/>
      <c r="S32" s="20"/>
    </row>
  </sheetData>
  <mergeCells count="14">
    <mergeCell ref="H26:N26"/>
    <mergeCell ref="H27:N27"/>
    <mergeCell ref="C17:K17"/>
    <mergeCell ref="E21:H21"/>
    <mergeCell ref="L21:Q21"/>
    <mergeCell ref="E22:H22"/>
    <mergeCell ref="E23:H23"/>
    <mergeCell ref="E24:H24"/>
    <mergeCell ref="C6:S6"/>
    <mergeCell ref="C1:S1"/>
    <mergeCell ref="C2:S2"/>
    <mergeCell ref="C3:S3"/>
    <mergeCell ref="C4:S4"/>
    <mergeCell ref="C5:S5"/>
  </mergeCells>
  <conditionalFormatting sqref="J9:J16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44EB-55E5-4F90-B8D5-F0F2AE5C48FD}">
  <sheetPr>
    <pageSetUpPr fitToPage="1"/>
  </sheetPr>
  <dimension ref="B1:K92"/>
  <sheetViews>
    <sheetView view="pageBreakPreview" topLeftCell="B1" zoomScaleNormal="100" zoomScaleSheetLayoutView="100" workbookViewId="0">
      <selection activeCell="K74" sqref="K74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31"/>
      <c r="C1" s="131"/>
      <c r="D1" s="131"/>
      <c r="E1" s="131"/>
      <c r="F1" s="131"/>
      <c r="G1" s="131"/>
      <c r="H1" s="131"/>
    </row>
    <row r="2" spans="2:11" ht="15" customHeight="1" x14ac:dyDescent="0.25">
      <c r="B2" s="245"/>
      <c r="C2" s="245"/>
      <c r="D2" s="245"/>
      <c r="E2" s="245"/>
      <c r="F2" s="245"/>
      <c r="G2" s="245"/>
      <c r="H2" s="245"/>
    </row>
    <row r="3" spans="2:11" ht="15" customHeight="1" x14ac:dyDescent="0.25">
      <c r="B3" s="245"/>
      <c r="C3" s="245"/>
      <c r="D3" s="245"/>
      <c r="E3" s="245"/>
      <c r="F3" s="245"/>
      <c r="G3" s="245"/>
      <c r="H3" s="245"/>
    </row>
    <row r="4" spans="2:11" ht="34.5" customHeight="1" x14ac:dyDescent="0.25">
      <c r="B4" s="246"/>
      <c r="C4" s="246"/>
      <c r="D4" s="246"/>
      <c r="E4" s="246"/>
      <c r="F4" s="246"/>
      <c r="G4" s="246"/>
      <c r="H4" s="246"/>
    </row>
    <row r="5" spans="2:11" ht="9.75" customHeight="1" x14ac:dyDescent="0.25">
      <c r="B5" s="132"/>
      <c r="C5" s="132"/>
      <c r="D5" s="132"/>
      <c r="E5" s="132"/>
      <c r="F5" s="132"/>
      <c r="G5" s="132"/>
      <c r="H5" s="132"/>
    </row>
    <row r="6" spans="2:11" ht="24" customHeight="1" x14ac:dyDescent="0.25">
      <c r="B6" s="245" t="s">
        <v>819</v>
      </c>
      <c r="C6" s="245"/>
      <c r="D6" s="245"/>
      <c r="E6" s="245"/>
      <c r="F6" s="245"/>
      <c r="G6" s="245"/>
      <c r="H6" s="245"/>
    </row>
    <row r="7" spans="2:11" ht="28.5" customHeight="1" x14ac:dyDescent="0.25">
      <c r="B7" s="245"/>
      <c r="C7" s="245"/>
      <c r="D7" s="245"/>
      <c r="E7" s="245"/>
      <c r="F7" s="245"/>
      <c r="G7" s="245"/>
      <c r="H7" s="245"/>
    </row>
    <row r="8" spans="2:11" ht="20.25" x14ac:dyDescent="0.25">
      <c r="B8" s="133"/>
      <c r="C8" s="133"/>
      <c r="D8" s="133"/>
      <c r="E8" s="133"/>
      <c r="F8" s="133"/>
      <c r="G8" s="133"/>
      <c r="H8" s="133"/>
      <c r="I8" s="134"/>
      <c r="J8" s="134"/>
      <c r="K8" s="134"/>
    </row>
    <row r="9" spans="2:11" ht="20.25" x14ac:dyDescent="0.25">
      <c r="B9" s="247" t="s">
        <v>820</v>
      </c>
      <c r="C9" s="247"/>
      <c r="D9" s="247"/>
      <c r="E9" s="247"/>
      <c r="F9" s="247"/>
      <c r="G9" s="247"/>
      <c r="H9" s="247"/>
    </row>
    <row r="10" spans="2:11" ht="18" x14ac:dyDescent="0.25">
      <c r="B10" s="244" t="s">
        <v>821</v>
      </c>
      <c r="C10" s="244"/>
      <c r="D10" s="244"/>
      <c r="E10" s="244"/>
      <c r="F10" s="244"/>
      <c r="G10" s="244"/>
      <c r="H10" s="244"/>
    </row>
    <row r="11" spans="2:11" ht="26.25" customHeight="1" thickBot="1" x14ac:dyDescent="0.3">
      <c r="B11" s="244" t="s">
        <v>822</v>
      </c>
      <c r="C11" s="244"/>
      <c r="D11" s="244"/>
      <c r="E11" s="244"/>
      <c r="F11" s="244"/>
      <c r="G11" s="244"/>
      <c r="H11" s="244"/>
    </row>
    <row r="12" spans="2:11" ht="30" customHeight="1" thickBot="1" x14ac:dyDescent="0.3">
      <c r="B12" s="249"/>
      <c r="C12" s="250" t="s">
        <v>823</v>
      </c>
      <c r="D12" s="250"/>
      <c r="E12" s="250"/>
      <c r="F12" s="250"/>
      <c r="G12" s="250"/>
      <c r="H12" s="250"/>
    </row>
    <row r="13" spans="2:11" ht="17.25" thickBot="1" x14ac:dyDescent="0.3">
      <c r="B13" s="249"/>
      <c r="C13" s="249"/>
      <c r="D13" s="249"/>
      <c r="E13" s="135"/>
      <c r="F13" s="249" t="s">
        <v>824</v>
      </c>
      <c r="G13" s="249"/>
      <c r="H13" s="249"/>
    </row>
    <row r="14" spans="2:11" ht="39.75" customHeight="1" thickBot="1" x14ac:dyDescent="0.3">
      <c r="B14" s="249"/>
      <c r="C14" s="136" t="s">
        <v>825</v>
      </c>
      <c r="D14" s="137" t="s">
        <v>826</v>
      </c>
      <c r="E14" s="135" t="s">
        <v>827</v>
      </c>
      <c r="F14" s="137" t="s">
        <v>828</v>
      </c>
      <c r="G14" s="137" t="s">
        <v>829</v>
      </c>
      <c r="H14" s="137" t="s">
        <v>830</v>
      </c>
    </row>
    <row r="15" spans="2:11" ht="24.95" customHeight="1" thickBot="1" x14ac:dyDescent="0.3">
      <c r="B15" s="138"/>
      <c r="C15" s="139"/>
      <c r="D15" s="140"/>
      <c r="E15" s="141" t="s">
        <v>831</v>
      </c>
      <c r="F15" s="142"/>
      <c r="G15" s="142"/>
      <c r="H15" s="143">
        <f>+'[1]INGRESOS Y EGRESOS MARZO '!H84</f>
        <v>2048474.8700000006</v>
      </c>
    </row>
    <row r="16" spans="2:11" ht="24.95" customHeight="1" thickBot="1" x14ac:dyDescent="0.3">
      <c r="B16" s="138"/>
      <c r="C16" s="144">
        <v>44652</v>
      </c>
      <c r="D16" s="140"/>
      <c r="E16" s="140" t="s">
        <v>832</v>
      </c>
      <c r="F16" s="145">
        <v>5000</v>
      </c>
      <c r="G16" s="146"/>
      <c r="H16" s="147">
        <f>H15+F16-G16</f>
        <v>2053474.8700000006</v>
      </c>
    </row>
    <row r="17" spans="2:10" ht="24.95" customHeight="1" thickBot="1" x14ac:dyDescent="0.3">
      <c r="B17" s="138"/>
      <c r="C17" s="144">
        <v>44652</v>
      </c>
      <c r="D17" s="140"/>
      <c r="E17" s="140" t="s">
        <v>833</v>
      </c>
      <c r="F17" s="145">
        <v>8000</v>
      </c>
      <c r="G17" s="148"/>
      <c r="H17" s="147">
        <f t="shared" ref="H17:H80" si="0">H16+F17-G17</f>
        <v>2061474.8700000006</v>
      </c>
    </row>
    <row r="18" spans="2:10" ht="24.95" customHeight="1" thickBot="1" x14ac:dyDescent="0.3">
      <c r="B18" s="138"/>
      <c r="C18" s="144">
        <v>44652</v>
      </c>
      <c r="D18" s="149"/>
      <c r="E18" s="140" t="s">
        <v>834</v>
      </c>
      <c r="F18" s="145"/>
      <c r="G18" s="148">
        <v>5524.26</v>
      </c>
      <c r="H18" s="147">
        <f t="shared" si="0"/>
        <v>2055950.6100000006</v>
      </c>
      <c r="J18" s="150"/>
    </row>
    <row r="19" spans="2:10" ht="24.95" customHeight="1" thickBot="1" x14ac:dyDescent="0.3">
      <c r="B19" s="138"/>
      <c r="C19" s="144">
        <v>44652</v>
      </c>
      <c r="D19" s="149"/>
      <c r="E19" s="140" t="s">
        <v>835</v>
      </c>
      <c r="F19" s="145"/>
      <c r="G19" s="148">
        <v>4000</v>
      </c>
      <c r="H19" s="147">
        <f t="shared" si="0"/>
        <v>2051950.6100000006</v>
      </c>
    </row>
    <row r="20" spans="2:10" ht="24.95" customHeight="1" thickBot="1" x14ac:dyDescent="0.3">
      <c r="B20" s="138"/>
      <c r="C20" s="144">
        <v>44652</v>
      </c>
      <c r="D20" s="149"/>
      <c r="E20" s="140" t="s">
        <v>836</v>
      </c>
      <c r="F20" s="145"/>
      <c r="G20" s="148">
        <v>5250</v>
      </c>
      <c r="H20" s="147">
        <f t="shared" si="0"/>
        <v>2046700.6100000006</v>
      </c>
    </row>
    <row r="21" spans="2:10" ht="24.95" customHeight="1" thickBot="1" x14ac:dyDescent="0.3">
      <c r="B21" s="138"/>
      <c r="C21" s="144">
        <v>44655</v>
      </c>
      <c r="D21" s="149"/>
      <c r="E21" s="140" t="s">
        <v>837</v>
      </c>
      <c r="F21" s="151">
        <v>8000</v>
      </c>
      <c r="G21" s="148"/>
      <c r="H21" s="147">
        <f t="shared" si="0"/>
        <v>2054700.6100000006</v>
      </c>
    </row>
    <row r="22" spans="2:10" ht="24.95" customHeight="1" thickBot="1" x14ac:dyDescent="0.3">
      <c r="B22" s="138"/>
      <c r="C22" s="144">
        <v>44655</v>
      </c>
      <c r="D22" s="149"/>
      <c r="E22" s="140" t="s">
        <v>838</v>
      </c>
      <c r="F22" s="151">
        <v>5000</v>
      </c>
      <c r="G22" s="148"/>
      <c r="H22" s="147">
        <f t="shared" si="0"/>
        <v>2059700.6100000006</v>
      </c>
    </row>
    <row r="23" spans="2:10" ht="24.95" customHeight="1" thickBot="1" x14ac:dyDescent="0.3">
      <c r="B23" s="138"/>
      <c r="C23" s="144">
        <v>44655</v>
      </c>
      <c r="D23" s="149"/>
      <c r="E23" s="140" t="s">
        <v>839</v>
      </c>
      <c r="F23" s="151">
        <v>5000</v>
      </c>
      <c r="G23" s="148"/>
      <c r="H23" s="147">
        <f t="shared" si="0"/>
        <v>2064700.6100000006</v>
      </c>
    </row>
    <row r="24" spans="2:10" ht="24.95" customHeight="1" thickBot="1" x14ac:dyDescent="0.3">
      <c r="B24" s="138"/>
      <c r="C24" s="144">
        <v>44655</v>
      </c>
      <c r="D24" s="149"/>
      <c r="E24" s="140" t="s">
        <v>840</v>
      </c>
      <c r="F24" s="151">
        <v>50000</v>
      </c>
      <c r="G24" s="148"/>
      <c r="H24" s="147">
        <f t="shared" si="0"/>
        <v>2114700.6100000003</v>
      </c>
    </row>
    <row r="25" spans="2:10" ht="24.95" customHeight="1" thickBot="1" x14ac:dyDescent="0.3">
      <c r="B25" s="138"/>
      <c r="C25" s="144">
        <v>44656</v>
      </c>
      <c r="D25" s="152"/>
      <c r="E25" s="140" t="s">
        <v>841</v>
      </c>
      <c r="F25" s="151">
        <v>8000</v>
      </c>
      <c r="G25" s="148"/>
      <c r="H25" s="147">
        <f t="shared" si="0"/>
        <v>2122700.6100000003</v>
      </c>
    </row>
    <row r="26" spans="2:10" ht="24.95" customHeight="1" thickBot="1" x14ac:dyDescent="0.3">
      <c r="B26" s="138"/>
      <c r="C26" s="144">
        <v>44656</v>
      </c>
      <c r="D26" s="149"/>
      <c r="E26" s="140" t="s">
        <v>842</v>
      </c>
      <c r="F26" s="151">
        <v>8000</v>
      </c>
      <c r="G26" s="148"/>
      <c r="H26" s="147">
        <f t="shared" si="0"/>
        <v>2130700.6100000003</v>
      </c>
    </row>
    <row r="27" spans="2:10" ht="24.95" customHeight="1" thickBot="1" x14ac:dyDescent="0.3">
      <c r="B27" s="138"/>
      <c r="C27" s="144">
        <v>44656</v>
      </c>
      <c r="D27" s="149"/>
      <c r="E27" s="140" t="s">
        <v>843</v>
      </c>
      <c r="F27" s="151">
        <v>5000</v>
      </c>
      <c r="G27" s="148"/>
      <c r="H27" s="147">
        <f t="shared" si="0"/>
        <v>2135700.6100000003</v>
      </c>
    </row>
    <row r="28" spans="2:10" ht="24.95" customHeight="1" thickBot="1" x14ac:dyDescent="0.3">
      <c r="B28" s="138"/>
      <c r="C28" s="144">
        <v>44656</v>
      </c>
      <c r="D28" s="149"/>
      <c r="E28" s="140" t="s">
        <v>844</v>
      </c>
      <c r="F28" s="151">
        <v>5000</v>
      </c>
      <c r="G28" s="148"/>
      <c r="H28" s="147">
        <f t="shared" si="0"/>
        <v>2140700.6100000003</v>
      </c>
    </row>
    <row r="29" spans="2:10" ht="24.95" customHeight="1" thickBot="1" x14ac:dyDescent="0.3">
      <c r="B29" s="138"/>
      <c r="C29" s="144">
        <v>44656</v>
      </c>
      <c r="D29" s="149"/>
      <c r="E29" s="140" t="s">
        <v>845</v>
      </c>
      <c r="F29" s="151"/>
      <c r="G29" s="148"/>
      <c r="H29" s="147">
        <f t="shared" si="0"/>
        <v>2140700.6100000003</v>
      </c>
    </row>
    <row r="30" spans="2:10" ht="24.95" customHeight="1" thickBot="1" x14ac:dyDescent="0.3">
      <c r="B30" s="138"/>
      <c r="C30" s="144">
        <v>44656</v>
      </c>
      <c r="D30" s="149"/>
      <c r="E30" s="140" t="s">
        <v>846</v>
      </c>
      <c r="F30" s="151">
        <v>5000</v>
      </c>
      <c r="G30" s="148"/>
      <c r="H30" s="147">
        <f t="shared" si="0"/>
        <v>2145700.6100000003</v>
      </c>
    </row>
    <row r="31" spans="2:10" ht="24.95" customHeight="1" thickBot="1" x14ac:dyDescent="0.3">
      <c r="B31" s="138"/>
      <c r="C31" s="144">
        <v>44656</v>
      </c>
      <c r="D31" s="149"/>
      <c r="E31" s="140" t="s">
        <v>847</v>
      </c>
      <c r="F31" s="148">
        <v>8000</v>
      </c>
      <c r="G31" s="148"/>
      <c r="H31" s="147">
        <f t="shared" si="0"/>
        <v>2153700.6100000003</v>
      </c>
    </row>
    <row r="32" spans="2:10" ht="24.95" customHeight="1" thickBot="1" x14ac:dyDescent="0.3">
      <c r="B32" s="138"/>
      <c r="C32" s="144">
        <v>44656</v>
      </c>
      <c r="D32" s="149"/>
      <c r="E32" s="140" t="s">
        <v>848</v>
      </c>
      <c r="F32" s="148">
        <v>8000</v>
      </c>
      <c r="G32" s="148"/>
      <c r="H32" s="147">
        <f t="shared" si="0"/>
        <v>2161700.6100000003</v>
      </c>
    </row>
    <row r="33" spans="2:10" ht="24.95" customHeight="1" thickBot="1" x14ac:dyDescent="0.3">
      <c r="B33" s="138"/>
      <c r="C33" s="144">
        <v>44658</v>
      </c>
      <c r="D33" s="149"/>
      <c r="E33" s="140" t="s">
        <v>849</v>
      </c>
      <c r="F33" s="148"/>
      <c r="G33" s="148"/>
      <c r="H33" s="147">
        <f t="shared" si="0"/>
        <v>2161700.6100000003</v>
      </c>
    </row>
    <row r="34" spans="2:10" ht="24.95" customHeight="1" thickBot="1" x14ac:dyDescent="0.3">
      <c r="B34" s="138"/>
      <c r="C34" s="144">
        <v>44658</v>
      </c>
      <c r="D34" s="149"/>
      <c r="E34" s="140" t="s">
        <v>850</v>
      </c>
      <c r="F34" s="148"/>
      <c r="G34" s="148"/>
      <c r="H34" s="147">
        <f t="shared" si="0"/>
        <v>2161700.6100000003</v>
      </c>
    </row>
    <row r="35" spans="2:10" ht="24.95" customHeight="1" thickBot="1" x14ac:dyDescent="0.3">
      <c r="B35" s="138"/>
      <c r="C35" s="144"/>
      <c r="D35" s="149"/>
      <c r="E35" s="140"/>
      <c r="F35" s="148"/>
      <c r="G35" s="148"/>
      <c r="H35" s="147">
        <f t="shared" si="0"/>
        <v>2161700.6100000003</v>
      </c>
    </row>
    <row r="36" spans="2:10" ht="24.95" customHeight="1" thickBot="1" x14ac:dyDescent="0.3">
      <c r="B36" s="138"/>
      <c r="C36" s="144">
        <v>44658</v>
      </c>
      <c r="D36" s="149"/>
      <c r="E36" s="140" t="s">
        <v>851</v>
      </c>
      <c r="F36" s="148">
        <v>5000</v>
      </c>
      <c r="G36" s="148"/>
      <c r="H36" s="147">
        <f t="shared" si="0"/>
        <v>2166700.6100000003</v>
      </c>
    </row>
    <row r="37" spans="2:10" ht="24.95" customHeight="1" thickBot="1" x14ac:dyDescent="0.3">
      <c r="B37" s="138"/>
      <c r="C37" s="144">
        <v>44658</v>
      </c>
      <c r="D37" s="149"/>
      <c r="E37" s="140" t="s">
        <v>852</v>
      </c>
      <c r="F37" s="148">
        <v>8000</v>
      </c>
      <c r="G37" s="148"/>
      <c r="H37" s="147">
        <f t="shared" si="0"/>
        <v>2174700.6100000003</v>
      </c>
    </row>
    <row r="38" spans="2:10" ht="24.95" customHeight="1" thickBot="1" x14ac:dyDescent="0.3">
      <c r="B38" s="138"/>
      <c r="C38" s="144">
        <v>44658</v>
      </c>
      <c r="D38" s="149"/>
      <c r="E38" s="140" t="s">
        <v>853</v>
      </c>
      <c r="F38" s="148">
        <v>5000</v>
      </c>
      <c r="G38" s="148"/>
      <c r="H38" s="147">
        <f t="shared" si="0"/>
        <v>2179700.6100000003</v>
      </c>
    </row>
    <row r="39" spans="2:10" ht="24.95" customHeight="1" thickBot="1" x14ac:dyDescent="0.3">
      <c r="B39" s="138"/>
      <c r="C39" s="144">
        <v>44658</v>
      </c>
      <c r="D39" s="149"/>
      <c r="E39" s="140" t="s">
        <v>854</v>
      </c>
      <c r="F39" s="148"/>
      <c r="G39" s="148">
        <v>5738</v>
      </c>
      <c r="H39" s="147">
        <f t="shared" si="0"/>
        <v>2173962.6100000003</v>
      </c>
    </row>
    <row r="40" spans="2:10" ht="24.95" customHeight="1" thickBot="1" x14ac:dyDescent="0.3">
      <c r="B40" s="138"/>
      <c r="C40" s="144">
        <v>44659</v>
      </c>
      <c r="D40" s="149"/>
      <c r="E40" s="140" t="s">
        <v>855</v>
      </c>
      <c r="F40" s="148">
        <v>5000</v>
      </c>
      <c r="G40" s="148"/>
      <c r="H40" s="147">
        <f t="shared" si="0"/>
        <v>2178962.6100000003</v>
      </c>
    </row>
    <row r="41" spans="2:10" ht="24.95" customHeight="1" thickBot="1" x14ac:dyDescent="0.3">
      <c r="B41" s="138"/>
      <c r="C41" s="144">
        <v>44659</v>
      </c>
      <c r="D41" s="149"/>
      <c r="E41" s="140" t="s">
        <v>856</v>
      </c>
      <c r="F41" s="148">
        <v>5000</v>
      </c>
      <c r="G41" s="148"/>
      <c r="H41" s="147">
        <f t="shared" si="0"/>
        <v>2183962.6100000003</v>
      </c>
    </row>
    <row r="42" spans="2:10" ht="24.95" customHeight="1" thickBot="1" x14ac:dyDescent="0.3">
      <c r="B42" s="138"/>
      <c r="C42" s="144">
        <v>44662</v>
      </c>
      <c r="D42" s="149"/>
      <c r="E42" s="140" t="s">
        <v>857</v>
      </c>
      <c r="F42" s="148"/>
      <c r="G42" s="148">
        <v>11894.9</v>
      </c>
      <c r="H42" s="147">
        <f t="shared" si="0"/>
        <v>2172067.7100000004</v>
      </c>
    </row>
    <row r="43" spans="2:10" ht="24.95" customHeight="1" thickBot="1" x14ac:dyDescent="0.3">
      <c r="B43" s="138"/>
      <c r="C43" s="144">
        <v>44662</v>
      </c>
      <c r="D43" s="149"/>
      <c r="E43" s="140" t="s">
        <v>858</v>
      </c>
      <c r="F43" s="148"/>
      <c r="G43" s="148">
        <v>13706.85</v>
      </c>
      <c r="H43" s="147">
        <f t="shared" si="0"/>
        <v>2158360.8600000003</v>
      </c>
      <c r="J43" s="150"/>
    </row>
    <row r="44" spans="2:10" ht="24.95" customHeight="1" thickBot="1" x14ac:dyDescent="0.3">
      <c r="B44" s="138"/>
      <c r="C44" s="144">
        <v>44662</v>
      </c>
      <c r="D44" s="149">
        <v>4405</v>
      </c>
      <c r="E44" s="140" t="s">
        <v>859</v>
      </c>
      <c r="F44" s="148"/>
      <c r="G44" s="148"/>
      <c r="H44" s="147">
        <f t="shared" si="0"/>
        <v>2158360.8600000003</v>
      </c>
    </row>
    <row r="45" spans="2:10" ht="24.95" customHeight="1" thickBot="1" x14ac:dyDescent="0.3">
      <c r="B45" s="138"/>
      <c r="C45" s="144">
        <v>44662</v>
      </c>
      <c r="D45" s="149">
        <v>4406</v>
      </c>
      <c r="E45" s="140" t="s">
        <v>860</v>
      </c>
      <c r="F45" s="148"/>
      <c r="G45" s="148">
        <v>46860.19</v>
      </c>
      <c r="H45" s="147">
        <f t="shared" si="0"/>
        <v>2111500.6700000004</v>
      </c>
    </row>
    <row r="46" spans="2:10" ht="24.95" customHeight="1" thickBot="1" x14ac:dyDescent="0.3">
      <c r="B46" s="138"/>
      <c r="C46" s="144">
        <v>44663</v>
      </c>
      <c r="D46" s="149"/>
      <c r="E46" s="140" t="s">
        <v>861</v>
      </c>
      <c r="F46" s="148">
        <v>5000</v>
      </c>
      <c r="G46" s="148"/>
      <c r="H46" s="147">
        <f t="shared" si="0"/>
        <v>2116500.6700000004</v>
      </c>
    </row>
    <row r="47" spans="2:10" ht="24.95" customHeight="1" thickBot="1" x14ac:dyDescent="0.3">
      <c r="B47" s="138"/>
      <c r="C47" s="144">
        <v>44663</v>
      </c>
      <c r="D47" s="149"/>
      <c r="E47" s="140" t="s">
        <v>862</v>
      </c>
      <c r="F47" s="148">
        <v>8000</v>
      </c>
      <c r="G47" s="148"/>
      <c r="H47" s="147">
        <f t="shared" si="0"/>
        <v>2124500.6700000004</v>
      </c>
    </row>
    <row r="48" spans="2:10" ht="24.95" customHeight="1" thickBot="1" x14ac:dyDescent="0.3">
      <c r="B48" s="138"/>
      <c r="C48" s="144">
        <v>44663</v>
      </c>
      <c r="D48" s="149"/>
      <c r="E48" s="140" t="s">
        <v>863</v>
      </c>
      <c r="F48" s="148">
        <v>5000</v>
      </c>
      <c r="G48" s="148"/>
      <c r="H48" s="147">
        <f t="shared" si="0"/>
        <v>2129500.6700000004</v>
      </c>
    </row>
    <row r="49" spans="2:8" ht="24.95" customHeight="1" thickBot="1" x14ac:dyDescent="0.3">
      <c r="B49" s="138"/>
      <c r="C49" s="144">
        <v>44663</v>
      </c>
      <c r="D49" s="149"/>
      <c r="E49" s="140" t="s">
        <v>864</v>
      </c>
      <c r="F49" s="148">
        <v>5000</v>
      </c>
      <c r="G49" s="148"/>
      <c r="H49" s="147">
        <f t="shared" si="0"/>
        <v>2134500.6700000004</v>
      </c>
    </row>
    <row r="50" spans="2:8" ht="24.95" customHeight="1" thickBot="1" x14ac:dyDescent="0.3">
      <c r="B50" s="138"/>
      <c r="C50" s="144">
        <v>44663</v>
      </c>
      <c r="D50" s="149"/>
      <c r="E50" s="140" t="s">
        <v>865</v>
      </c>
      <c r="F50" s="148">
        <v>5000</v>
      </c>
      <c r="G50" s="148"/>
      <c r="H50" s="147">
        <f t="shared" si="0"/>
        <v>2139500.6700000004</v>
      </c>
    </row>
    <row r="51" spans="2:8" ht="24.95" customHeight="1" thickBot="1" x14ac:dyDescent="0.3">
      <c r="B51" s="138"/>
      <c r="C51" s="144">
        <v>44664</v>
      </c>
      <c r="D51" s="149"/>
      <c r="E51" s="140" t="s">
        <v>866</v>
      </c>
      <c r="F51" s="148">
        <v>5000</v>
      </c>
      <c r="G51" s="148"/>
      <c r="H51" s="147">
        <f t="shared" si="0"/>
        <v>2144500.6700000004</v>
      </c>
    </row>
    <row r="52" spans="2:8" ht="24.95" customHeight="1" thickBot="1" x14ac:dyDescent="0.3">
      <c r="B52" s="138"/>
      <c r="C52" s="144">
        <v>44664</v>
      </c>
      <c r="D52" s="149"/>
      <c r="E52" s="140" t="s">
        <v>867</v>
      </c>
      <c r="F52" s="148"/>
      <c r="G52" s="148">
        <v>5600</v>
      </c>
      <c r="H52" s="147">
        <f t="shared" si="0"/>
        <v>2138900.6700000004</v>
      </c>
    </row>
    <row r="53" spans="2:8" ht="24.95" customHeight="1" thickBot="1" x14ac:dyDescent="0.3">
      <c r="B53" s="138"/>
      <c r="C53" s="144">
        <v>44664</v>
      </c>
      <c r="D53" s="149"/>
      <c r="E53" s="140" t="s">
        <v>868</v>
      </c>
      <c r="F53" s="148"/>
      <c r="G53" s="148">
        <v>17550</v>
      </c>
      <c r="H53" s="147">
        <f t="shared" si="0"/>
        <v>2121350.6700000004</v>
      </c>
    </row>
    <row r="54" spans="2:8" ht="24.95" customHeight="1" thickBot="1" x14ac:dyDescent="0.3">
      <c r="B54" s="138"/>
      <c r="C54" s="144">
        <v>44664</v>
      </c>
      <c r="D54" s="149"/>
      <c r="E54" s="140" t="s">
        <v>869</v>
      </c>
      <c r="F54" s="148"/>
      <c r="G54" s="148">
        <v>9500</v>
      </c>
      <c r="H54" s="147">
        <f t="shared" si="0"/>
        <v>2111850.6700000004</v>
      </c>
    </row>
    <row r="55" spans="2:8" ht="24.95" customHeight="1" thickBot="1" x14ac:dyDescent="0.3">
      <c r="B55" s="138"/>
      <c r="C55" s="144">
        <v>44664</v>
      </c>
      <c r="D55" s="149"/>
      <c r="E55" s="140" t="s">
        <v>870</v>
      </c>
      <c r="F55" s="148"/>
      <c r="G55" s="148">
        <v>14250</v>
      </c>
      <c r="H55" s="147">
        <f t="shared" si="0"/>
        <v>2097600.6700000004</v>
      </c>
    </row>
    <row r="56" spans="2:8" ht="24.95" customHeight="1" thickBot="1" x14ac:dyDescent="0.3">
      <c r="B56" s="138"/>
      <c r="C56" s="144">
        <v>44664</v>
      </c>
      <c r="D56" s="149"/>
      <c r="E56" s="140" t="s">
        <v>871</v>
      </c>
      <c r="F56" s="148"/>
      <c r="G56" s="148">
        <v>6836.55</v>
      </c>
      <c r="H56" s="147">
        <f t="shared" si="0"/>
        <v>2090764.1200000003</v>
      </c>
    </row>
    <row r="57" spans="2:8" ht="24.95" customHeight="1" thickBot="1" x14ac:dyDescent="0.3">
      <c r="B57" s="138"/>
      <c r="C57" s="144">
        <v>44669</v>
      </c>
      <c r="D57" s="149"/>
      <c r="E57" s="140" t="s">
        <v>872</v>
      </c>
      <c r="F57" s="148">
        <v>5000</v>
      </c>
      <c r="G57" s="148"/>
      <c r="H57" s="147">
        <f t="shared" si="0"/>
        <v>2095764.1200000003</v>
      </c>
    </row>
    <row r="58" spans="2:8" ht="24.95" customHeight="1" thickBot="1" x14ac:dyDescent="0.3">
      <c r="B58" s="138"/>
      <c r="C58" s="144">
        <v>44669</v>
      </c>
      <c r="D58" s="149"/>
      <c r="E58" s="140" t="s">
        <v>873</v>
      </c>
      <c r="F58" s="148">
        <v>5000</v>
      </c>
      <c r="G58" s="148"/>
      <c r="H58" s="147">
        <f t="shared" si="0"/>
        <v>2100764.12</v>
      </c>
    </row>
    <row r="59" spans="2:8" ht="24.95" customHeight="1" thickBot="1" x14ac:dyDescent="0.3">
      <c r="B59" s="138"/>
      <c r="C59" s="144">
        <v>44669</v>
      </c>
      <c r="D59" s="149"/>
      <c r="E59" s="140" t="s">
        <v>874</v>
      </c>
      <c r="F59" s="148">
        <v>8000</v>
      </c>
      <c r="G59" s="148"/>
      <c r="H59" s="147">
        <f t="shared" si="0"/>
        <v>2108764.12</v>
      </c>
    </row>
    <row r="60" spans="2:8" ht="24.95" customHeight="1" thickBot="1" x14ac:dyDescent="0.3">
      <c r="B60" s="138"/>
      <c r="C60" s="144">
        <v>44671</v>
      </c>
      <c r="D60" s="149"/>
      <c r="E60" s="140" t="s">
        <v>875</v>
      </c>
      <c r="F60" s="148">
        <v>5000</v>
      </c>
      <c r="G60" s="148"/>
      <c r="H60" s="147">
        <f t="shared" si="0"/>
        <v>2113764.12</v>
      </c>
    </row>
    <row r="61" spans="2:8" ht="24.95" customHeight="1" thickBot="1" x14ac:dyDescent="0.3">
      <c r="B61" s="138"/>
      <c r="C61" s="144">
        <v>44671</v>
      </c>
      <c r="D61" s="149"/>
      <c r="E61" s="140" t="s">
        <v>876</v>
      </c>
      <c r="F61" s="148">
        <v>5000</v>
      </c>
      <c r="G61" s="148"/>
      <c r="H61" s="147">
        <f t="shared" si="0"/>
        <v>2118764.12</v>
      </c>
    </row>
    <row r="62" spans="2:8" ht="24.95" customHeight="1" thickBot="1" x14ac:dyDescent="0.3">
      <c r="B62" s="138"/>
      <c r="C62" s="144">
        <v>44672</v>
      </c>
      <c r="D62" s="149"/>
      <c r="E62" s="140" t="s">
        <v>877</v>
      </c>
      <c r="F62" s="148">
        <v>5000</v>
      </c>
      <c r="G62" s="148"/>
      <c r="H62" s="147">
        <f t="shared" si="0"/>
        <v>2123764.12</v>
      </c>
    </row>
    <row r="63" spans="2:8" ht="24.95" customHeight="1" thickBot="1" x14ac:dyDescent="0.3">
      <c r="B63" s="138"/>
      <c r="C63" s="144">
        <v>44672</v>
      </c>
      <c r="D63" s="149"/>
      <c r="E63" s="140" t="s">
        <v>878</v>
      </c>
      <c r="F63" s="148">
        <v>5000</v>
      </c>
      <c r="G63" s="148"/>
      <c r="H63" s="147">
        <f t="shared" si="0"/>
        <v>2128764.12</v>
      </c>
    </row>
    <row r="64" spans="2:8" ht="24.95" customHeight="1" thickBot="1" x14ac:dyDescent="0.3">
      <c r="B64" s="138"/>
      <c r="C64" s="144">
        <v>44672</v>
      </c>
      <c r="D64" s="149"/>
      <c r="E64" s="140" t="s">
        <v>879</v>
      </c>
      <c r="F64" s="148">
        <v>5000</v>
      </c>
      <c r="G64" s="148"/>
      <c r="H64" s="147">
        <f t="shared" si="0"/>
        <v>2133764.12</v>
      </c>
    </row>
    <row r="65" spans="2:8" ht="24.95" customHeight="1" thickBot="1" x14ac:dyDescent="0.3">
      <c r="B65" s="138"/>
      <c r="C65" s="144">
        <v>44672</v>
      </c>
      <c r="D65" s="149"/>
      <c r="E65" s="140" t="s">
        <v>880</v>
      </c>
      <c r="F65" s="148">
        <v>8000</v>
      </c>
      <c r="G65" s="148"/>
      <c r="H65" s="147">
        <f t="shared" si="0"/>
        <v>2141764.12</v>
      </c>
    </row>
    <row r="66" spans="2:8" ht="24.95" customHeight="1" thickBot="1" x14ac:dyDescent="0.3">
      <c r="B66" s="138"/>
      <c r="C66" s="144">
        <v>44673</v>
      </c>
      <c r="D66" s="149"/>
      <c r="E66" s="140" t="s">
        <v>881</v>
      </c>
      <c r="F66" s="148">
        <v>5000</v>
      </c>
      <c r="G66" s="148"/>
      <c r="H66" s="147">
        <f t="shared" si="0"/>
        <v>2146764.12</v>
      </c>
    </row>
    <row r="67" spans="2:8" ht="24.75" customHeight="1" thickBot="1" x14ac:dyDescent="0.3">
      <c r="B67" s="138"/>
      <c r="C67" s="144">
        <v>44673</v>
      </c>
      <c r="D67" s="149"/>
      <c r="E67" s="140" t="s">
        <v>882</v>
      </c>
      <c r="F67" s="148">
        <v>5000</v>
      </c>
      <c r="G67" s="148"/>
      <c r="H67" s="147">
        <f t="shared" si="0"/>
        <v>2151764.12</v>
      </c>
    </row>
    <row r="68" spans="2:8" ht="24.95" customHeight="1" thickBot="1" x14ac:dyDescent="0.3">
      <c r="B68" s="138"/>
      <c r="C68" s="144">
        <v>44676</v>
      </c>
      <c r="D68" s="149"/>
      <c r="E68" s="140" t="s">
        <v>883</v>
      </c>
      <c r="F68" s="148">
        <v>8000</v>
      </c>
      <c r="G68" s="148"/>
      <c r="H68" s="147">
        <f t="shared" si="0"/>
        <v>2159764.12</v>
      </c>
    </row>
    <row r="69" spans="2:8" ht="24.95" customHeight="1" thickBot="1" x14ac:dyDescent="0.3">
      <c r="B69" s="138"/>
      <c r="C69" s="144">
        <v>44676</v>
      </c>
      <c r="D69" s="149"/>
      <c r="E69" s="140" t="s">
        <v>884</v>
      </c>
      <c r="F69" s="148">
        <v>5000</v>
      </c>
      <c r="G69" s="148"/>
      <c r="H69" s="147">
        <f t="shared" si="0"/>
        <v>2164764.12</v>
      </c>
    </row>
    <row r="70" spans="2:8" ht="24.95" customHeight="1" thickBot="1" x14ac:dyDescent="0.3">
      <c r="B70" s="138"/>
      <c r="C70" s="144">
        <v>44676</v>
      </c>
      <c r="D70" s="149"/>
      <c r="E70" s="140" t="s">
        <v>885</v>
      </c>
      <c r="F70" s="148">
        <v>8000</v>
      </c>
      <c r="G70" s="148"/>
      <c r="H70" s="147">
        <f t="shared" si="0"/>
        <v>2172764.12</v>
      </c>
    </row>
    <row r="71" spans="2:8" ht="24.95" customHeight="1" thickBot="1" x14ac:dyDescent="0.3">
      <c r="B71" s="138"/>
      <c r="C71" s="144">
        <v>44678</v>
      </c>
      <c r="D71" s="153"/>
      <c r="E71" s="140" t="s">
        <v>886</v>
      </c>
      <c r="F71" s="148">
        <v>5000</v>
      </c>
      <c r="G71" s="148"/>
      <c r="H71" s="147">
        <f t="shared" si="0"/>
        <v>2177764.12</v>
      </c>
    </row>
    <row r="72" spans="2:8" ht="24.95" customHeight="1" thickBot="1" x14ac:dyDescent="0.3">
      <c r="B72" s="138"/>
      <c r="C72" s="154">
        <v>44678</v>
      </c>
      <c r="D72" s="148"/>
      <c r="E72" s="140" t="s">
        <v>887</v>
      </c>
      <c r="F72" s="148">
        <v>5000</v>
      </c>
      <c r="G72" s="148"/>
      <c r="H72" s="147">
        <f t="shared" si="0"/>
        <v>2182764.12</v>
      </c>
    </row>
    <row r="73" spans="2:8" ht="24.95" customHeight="1" thickBot="1" x14ac:dyDescent="0.3">
      <c r="B73" s="138"/>
      <c r="C73" s="154">
        <v>44679</v>
      </c>
      <c r="D73" s="148"/>
      <c r="E73" s="140" t="s">
        <v>888</v>
      </c>
      <c r="F73" s="148">
        <v>5000</v>
      </c>
      <c r="G73" s="148"/>
      <c r="H73" s="147">
        <f t="shared" si="0"/>
        <v>2187764.12</v>
      </c>
    </row>
    <row r="74" spans="2:8" ht="24.95" customHeight="1" thickBot="1" x14ac:dyDescent="0.3">
      <c r="B74" s="138"/>
      <c r="C74" s="154">
        <v>44679</v>
      </c>
      <c r="D74" s="148"/>
      <c r="E74" s="140" t="s">
        <v>889</v>
      </c>
      <c r="F74" s="148">
        <v>8000</v>
      </c>
      <c r="G74" s="148"/>
      <c r="H74" s="147">
        <f t="shared" si="0"/>
        <v>2195764.12</v>
      </c>
    </row>
    <row r="75" spans="2:8" ht="24.95" customHeight="1" thickBot="1" x14ac:dyDescent="0.3">
      <c r="B75" s="138"/>
      <c r="C75" s="154">
        <v>44679</v>
      </c>
      <c r="D75" s="148"/>
      <c r="E75" s="140" t="s">
        <v>890</v>
      </c>
      <c r="F75" s="148">
        <v>5000</v>
      </c>
      <c r="G75" s="148"/>
      <c r="H75" s="147">
        <f t="shared" si="0"/>
        <v>2200764.12</v>
      </c>
    </row>
    <row r="76" spans="2:8" ht="24.95" customHeight="1" thickBot="1" x14ac:dyDescent="0.3">
      <c r="B76" s="138"/>
      <c r="C76" s="154">
        <v>44679</v>
      </c>
      <c r="D76" s="148"/>
      <c r="E76" s="140" t="s">
        <v>891</v>
      </c>
      <c r="F76" s="148">
        <v>8000</v>
      </c>
      <c r="G76" s="148"/>
      <c r="H76" s="147">
        <f t="shared" si="0"/>
        <v>2208764.12</v>
      </c>
    </row>
    <row r="77" spans="2:8" ht="24.95" customHeight="1" thickBot="1" x14ac:dyDescent="0.3">
      <c r="B77" s="138"/>
      <c r="C77" s="154">
        <v>44680</v>
      </c>
      <c r="D77" s="148"/>
      <c r="E77" s="140" t="s">
        <v>892</v>
      </c>
      <c r="F77" s="148">
        <v>5000</v>
      </c>
      <c r="G77" s="148"/>
      <c r="H77" s="147">
        <f t="shared" si="0"/>
        <v>2213764.12</v>
      </c>
    </row>
    <row r="78" spans="2:8" ht="24.95" customHeight="1" thickBot="1" x14ac:dyDescent="0.3">
      <c r="B78" s="138"/>
      <c r="C78" s="154">
        <v>44680</v>
      </c>
      <c r="D78" s="148"/>
      <c r="E78" s="140" t="s">
        <v>892</v>
      </c>
      <c r="F78" s="148">
        <v>5000</v>
      </c>
      <c r="G78" s="148"/>
      <c r="H78" s="147">
        <f t="shared" si="0"/>
        <v>2218764.12</v>
      </c>
    </row>
    <row r="79" spans="2:8" ht="24.95" customHeight="1" thickBot="1" x14ac:dyDescent="0.3">
      <c r="B79" s="138"/>
      <c r="C79" s="154">
        <v>44680</v>
      </c>
      <c r="D79" s="148"/>
      <c r="E79" s="155" t="s">
        <v>893</v>
      </c>
      <c r="F79" s="148"/>
      <c r="G79" s="148">
        <v>516.67999999999995</v>
      </c>
      <c r="H79" s="147">
        <f t="shared" si="0"/>
        <v>2218247.44</v>
      </c>
    </row>
    <row r="80" spans="2:8" ht="24.95" customHeight="1" thickBot="1" x14ac:dyDescent="0.3">
      <c r="B80" s="138"/>
      <c r="C80" s="154"/>
      <c r="D80" s="148"/>
      <c r="E80" s="140"/>
      <c r="F80" s="148"/>
      <c r="G80" s="148"/>
      <c r="H80" s="147">
        <f t="shared" si="0"/>
        <v>2218247.44</v>
      </c>
    </row>
    <row r="81" spans="2:10" ht="39" customHeight="1" thickBot="1" x14ac:dyDescent="0.3">
      <c r="B81" s="156"/>
      <c r="C81" s="144"/>
      <c r="D81" s="157"/>
      <c r="E81" s="158" t="s">
        <v>894</v>
      </c>
      <c r="F81" s="159">
        <f>SUM(F16:F80)</f>
        <v>317000</v>
      </c>
      <c r="G81" s="159">
        <f>SUM(G15:G80)</f>
        <v>147227.43</v>
      </c>
      <c r="H81" s="143">
        <f>+H15+F81-G81</f>
        <v>2218247.4400000004</v>
      </c>
    </row>
    <row r="82" spans="2:10" x14ac:dyDescent="0.25">
      <c r="B82" s="131"/>
      <c r="C82" s="160"/>
      <c r="D82" s="131"/>
      <c r="E82" s="131"/>
      <c r="F82" s="131"/>
      <c r="G82" s="131"/>
      <c r="H82" s="131"/>
    </row>
    <row r="83" spans="2:10" ht="19.5" x14ac:dyDescent="0.3">
      <c r="B83" s="251" t="s">
        <v>0</v>
      </c>
      <c r="C83" s="251"/>
      <c r="D83" s="251"/>
      <c r="E83" s="73" t="s">
        <v>895</v>
      </c>
      <c r="F83" s="252" t="s">
        <v>896</v>
      </c>
      <c r="G83" s="252"/>
      <c r="H83" s="252"/>
      <c r="J83" s="161"/>
    </row>
    <row r="84" spans="2:10" ht="23.25" x14ac:dyDescent="0.35">
      <c r="B84" s="162"/>
      <c r="C84" s="73"/>
      <c r="D84" s="73"/>
      <c r="E84" s="73"/>
      <c r="F84" s="253"/>
      <c r="G84" s="253"/>
      <c r="H84" s="253"/>
      <c r="I84" s="163"/>
    </row>
    <row r="85" spans="2:10" ht="19.5" x14ac:dyDescent="0.3">
      <c r="B85" s="254" t="s">
        <v>897</v>
      </c>
      <c r="C85" s="254"/>
      <c r="D85" s="254"/>
      <c r="E85" s="74" t="s">
        <v>898</v>
      </c>
      <c r="F85" s="255" t="s">
        <v>899</v>
      </c>
      <c r="G85" s="255"/>
      <c r="H85" s="255"/>
    </row>
    <row r="86" spans="2:10" ht="19.5" x14ac:dyDescent="0.3">
      <c r="B86" s="251" t="s">
        <v>1</v>
      </c>
      <c r="C86" s="251"/>
      <c r="D86" s="251"/>
      <c r="E86" s="73" t="s">
        <v>327</v>
      </c>
      <c r="F86" s="252" t="s">
        <v>900</v>
      </c>
      <c r="G86" s="252"/>
      <c r="H86" s="252"/>
    </row>
    <row r="87" spans="2:10" ht="19.5" x14ac:dyDescent="0.3">
      <c r="B87" s="162"/>
      <c r="C87" s="164"/>
      <c r="D87" s="164"/>
      <c r="E87" s="1"/>
      <c r="F87" s="1"/>
      <c r="G87" s="1"/>
      <c r="H87" s="1"/>
      <c r="I87" s="163"/>
    </row>
    <row r="88" spans="2:10" ht="19.5" x14ac:dyDescent="0.3">
      <c r="B88" s="162"/>
      <c r="C88" s="164"/>
      <c r="D88" s="164"/>
      <c r="E88" s="1"/>
      <c r="F88" s="1"/>
      <c r="G88" s="1"/>
      <c r="H88" s="1"/>
    </row>
    <row r="89" spans="2:10" ht="18" x14ac:dyDescent="0.25">
      <c r="B89" s="248"/>
      <c r="C89" s="248"/>
      <c r="D89" s="248"/>
      <c r="E89" s="165"/>
      <c r="F89" s="1"/>
      <c r="G89" s="1"/>
      <c r="H89" s="1"/>
    </row>
    <row r="90" spans="2:10" x14ac:dyDescent="0.25">
      <c r="B90" s="131"/>
      <c r="C90" s="131"/>
      <c r="D90" s="131"/>
      <c r="E90" s="131"/>
      <c r="F90" s="131"/>
      <c r="G90" s="131"/>
      <c r="H90" s="131"/>
    </row>
    <row r="91" spans="2:10" x14ac:dyDescent="0.25">
      <c r="B91" s="131"/>
      <c r="C91" s="131"/>
      <c r="D91" s="131"/>
      <c r="E91" s="131"/>
      <c r="F91" s="131"/>
      <c r="G91" s="131"/>
      <c r="H91" s="131"/>
    </row>
    <row r="92" spans="2:10" x14ac:dyDescent="0.25">
      <c r="B92" s="131"/>
      <c r="C92" s="131"/>
      <c r="D92" s="131"/>
      <c r="E92" s="131"/>
      <c r="F92" s="131"/>
      <c r="G92" s="131"/>
      <c r="H92" s="131"/>
    </row>
  </sheetData>
  <mergeCells count="18">
    <mergeCell ref="B89:D89"/>
    <mergeCell ref="B12:B14"/>
    <mergeCell ref="C12:H12"/>
    <mergeCell ref="C13:D13"/>
    <mergeCell ref="F13:H13"/>
    <mergeCell ref="B83:D83"/>
    <mergeCell ref="F83:H83"/>
    <mergeCell ref="F84:H84"/>
    <mergeCell ref="B85:D85"/>
    <mergeCell ref="F85:H85"/>
    <mergeCell ref="B86:D86"/>
    <mergeCell ref="F86:H86"/>
    <mergeCell ref="B11:H11"/>
    <mergeCell ref="B2:H3"/>
    <mergeCell ref="B4:H4"/>
    <mergeCell ref="B6:H7"/>
    <mergeCell ref="B9:H9"/>
    <mergeCell ref="B10:H10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A3B6-173F-45E7-8BEF-DE6124B08909}">
  <sheetPr>
    <pageSetUpPr fitToPage="1"/>
  </sheetPr>
  <dimension ref="A1:M417"/>
  <sheetViews>
    <sheetView showGridLines="0" view="pageBreakPreview" topLeftCell="A382" zoomScaleNormal="100" zoomScaleSheetLayoutView="100" workbookViewId="0">
      <selection activeCell="G420" sqref="G420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8" customWidth="1"/>
    <col min="4" max="4" width="38.140625" customWidth="1"/>
    <col min="5" max="5" width="14.42578125" customWidth="1"/>
    <col min="6" max="6" width="11.7109375" bestFit="1" customWidth="1"/>
    <col min="7" max="7" width="29" customWidth="1"/>
    <col min="8" max="8" width="13.7109375" hidden="1" customWidth="1"/>
    <col min="9" max="9" width="15.7109375" hidden="1" customWidth="1"/>
    <col min="10" max="10" width="9.85546875" hidden="1" customWidth="1"/>
    <col min="11" max="11" width="10.140625" hidden="1" customWidth="1"/>
    <col min="12" max="12" width="7.5703125" hidden="1" customWidth="1"/>
    <col min="13" max="13" width="6.42578125" hidden="1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58" t="s">
        <v>2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</row>
    <row r="8" spans="1:13" s="2" customFormat="1" ht="28.5" customHeight="1" x14ac:dyDescent="0.25">
      <c r="A8" s="259"/>
      <c r="B8" s="259"/>
      <c r="C8" s="259"/>
      <c r="D8" s="259"/>
      <c r="E8" s="259"/>
      <c r="F8" s="259"/>
      <c r="G8" s="259"/>
      <c r="H8" s="87"/>
      <c r="I8" s="87"/>
    </row>
    <row r="9" spans="1:13" ht="15.75" x14ac:dyDescent="0.25">
      <c r="A9" s="260" t="s">
        <v>3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</row>
    <row r="10" spans="1:13" x14ac:dyDescent="0.25">
      <c r="A10" s="261" t="s">
        <v>901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</row>
    <row r="11" spans="1:13" ht="16.5" customHeight="1" thickBot="1" x14ac:dyDescent="0.3">
      <c r="A11" s="88"/>
      <c r="B11" s="88"/>
      <c r="C11" s="89"/>
    </row>
    <row r="12" spans="1:13" ht="57.75" thickBot="1" x14ac:dyDescent="0.3">
      <c r="A12" s="90" t="s">
        <v>4</v>
      </c>
      <c r="B12" s="90" t="s">
        <v>5</v>
      </c>
      <c r="C12" s="3" t="s">
        <v>6</v>
      </c>
      <c r="D12" s="91" t="s">
        <v>7</v>
      </c>
      <c r="E12" s="3" t="s">
        <v>8</v>
      </c>
      <c r="F12" s="91" t="s">
        <v>902</v>
      </c>
      <c r="G12" s="4" t="s">
        <v>9</v>
      </c>
      <c r="H12" s="3" t="s">
        <v>8</v>
      </c>
      <c r="I12" s="60" t="s">
        <v>903</v>
      </c>
      <c r="J12" s="92" t="s">
        <v>9</v>
      </c>
      <c r="K12" s="61" t="s">
        <v>904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93">
        <v>3.7</v>
      </c>
      <c r="F13" s="94">
        <v>34</v>
      </c>
      <c r="G13" s="95">
        <f t="shared" ref="G13:G76" si="0">E13*F13</f>
        <v>125.80000000000001</v>
      </c>
      <c r="H13" s="93">
        <v>3.7</v>
      </c>
      <c r="I13" s="96"/>
      <c r="J13" s="97">
        <f>H13*I13</f>
        <v>0</v>
      </c>
      <c r="K13" s="98"/>
      <c r="L13" s="99">
        <v>3.7</v>
      </c>
      <c r="M13" s="100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93">
        <v>229.64</v>
      </c>
      <c r="F14" s="94">
        <v>22</v>
      </c>
      <c r="G14" s="95">
        <f t="shared" si="0"/>
        <v>5052.08</v>
      </c>
      <c r="H14" s="93">
        <v>226.1</v>
      </c>
      <c r="I14" s="96"/>
      <c r="J14" s="95">
        <f t="shared" ref="J14:J77" si="1">H14*I14</f>
        <v>0</v>
      </c>
      <c r="K14" s="98"/>
      <c r="L14" s="99">
        <v>226.1</v>
      </c>
      <c r="M14" s="100">
        <f t="shared" ref="M14:M77" si="2">+K14*L14</f>
        <v>0</v>
      </c>
    </row>
    <row r="15" spans="1:13" s="9" customFormat="1" ht="12.75" x14ac:dyDescent="0.2">
      <c r="A15" s="5">
        <v>43889</v>
      </c>
      <c r="B15" s="6" t="s">
        <v>16</v>
      </c>
      <c r="C15" s="7" t="s">
        <v>433</v>
      </c>
      <c r="D15" s="10" t="s">
        <v>434</v>
      </c>
      <c r="E15" s="101">
        <v>88.5</v>
      </c>
      <c r="F15" s="94">
        <v>0</v>
      </c>
      <c r="G15" s="95">
        <f t="shared" si="0"/>
        <v>0</v>
      </c>
      <c r="H15" s="101">
        <v>88.5</v>
      </c>
      <c r="I15" s="96"/>
      <c r="J15" s="95">
        <f t="shared" si="1"/>
        <v>0</v>
      </c>
      <c r="K15" s="98"/>
      <c r="L15" s="99">
        <v>88.5</v>
      </c>
      <c r="M15" s="100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93">
        <v>210</v>
      </c>
      <c r="F16" s="94">
        <v>50</v>
      </c>
      <c r="G16" s="95">
        <f t="shared" si="0"/>
        <v>10500</v>
      </c>
      <c r="H16" s="93">
        <v>24</v>
      </c>
      <c r="I16" s="96"/>
      <c r="J16" s="95">
        <f t="shared" si="1"/>
        <v>0</v>
      </c>
      <c r="K16" s="98"/>
      <c r="L16" s="99">
        <v>24</v>
      </c>
      <c r="M16" s="100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93">
        <v>310.51</v>
      </c>
      <c r="F17" s="94">
        <v>5</v>
      </c>
      <c r="G17" s="95">
        <f t="shared" si="0"/>
        <v>1552.55</v>
      </c>
      <c r="H17" s="93">
        <v>310.51</v>
      </c>
      <c r="I17" s="96"/>
      <c r="J17" s="95">
        <f t="shared" si="1"/>
        <v>0</v>
      </c>
      <c r="K17" s="98"/>
      <c r="L17" s="99">
        <v>310.51</v>
      </c>
      <c r="M17" s="100">
        <f t="shared" si="2"/>
        <v>0</v>
      </c>
    </row>
    <row r="18" spans="1:13" s="9" customFormat="1" ht="12.75" x14ac:dyDescent="0.2">
      <c r="A18" s="5">
        <v>44487</v>
      </c>
      <c r="B18" s="6" t="s">
        <v>418</v>
      </c>
      <c r="C18" s="7" t="s">
        <v>22</v>
      </c>
      <c r="D18" s="8" t="s">
        <v>353</v>
      </c>
      <c r="E18" s="93">
        <v>525.1</v>
      </c>
      <c r="F18" s="94">
        <v>17</v>
      </c>
      <c r="G18" s="95">
        <f t="shared" si="0"/>
        <v>8926.7000000000007</v>
      </c>
      <c r="H18" s="93">
        <v>525.1</v>
      </c>
      <c r="I18" s="96"/>
      <c r="J18" s="95">
        <f t="shared" si="1"/>
        <v>0</v>
      </c>
      <c r="K18" s="98"/>
      <c r="L18" s="99">
        <v>525.1</v>
      </c>
      <c r="M18" s="100">
        <f t="shared" si="2"/>
        <v>0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353</v>
      </c>
      <c r="E19" s="101">
        <v>754.27</v>
      </c>
      <c r="F19" s="94">
        <v>9</v>
      </c>
      <c r="G19" s="95">
        <f t="shared" si="0"/>
        <v>6788.43</v>
      </c>
      <c r="H19" s="101">
        <v>754.27</v>
      </c>
      <c r="I19" s="96"/>
      <c r="J19" s="95">
        <f t="shared" si="1"/>
        <v>0</v>
      </c>
      <c r="K19" s="98"/>
      <c r="L19" s="99">
        <v>754.27</v>
      </c>
      <c r="M19" s="100">
        <f t="shared" si="2"/>
        <v>0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93">
        <v>373.67</v>
      </c>
      <c r="F20" s="94">
        <v>7</v>
      </c>
      <c r="G20" s="95">
        <f t="shared" si="0"/>
        <v>2615.69</v>
      </c>
      <c r="H20" s="93">
        <v>373.67</v>
      </c>
      <c r="I20" s="96"/>
      <c r="J20" s="95">
        <f t="shared" si="1"/>
        <v>0</v>
      </c>
      <c r="K20" s="98"/>
      <c r="L20" s="99">
        <v>373.67</v>
      </c>
      <c r="M20" s="100">
        <f t="shared" si="2"/>
        <v>0</v>
      </c>
    </row>
    <row r="21" spans="1:13" s="9" customFormat="1" ht="12.75" x14ac:dyDescent="0.2">
      <c r="A21" s="5">
        <v>43909</v>
      </c>
      <c r="B21" s="6" t="s">
        <v>10</v>
      </c>
      <c r="C21" s="7" t="s">
        <v>435</v>
      </c>
      <c r="D21" s="8" t="s">
        <v>436</v>
      </c>
      <c r="E21" s="93">
        <v>313.95</v>
      </c>
      <c r="F21" s="94">
        <v>0</v>
      </c>
      <c r="G21" s="95">
        <f t="shared" si="0"/>
        <v>0</v>
      </c>
      <c r="H21" s="93">
        <v>313.95</v>
      </c>
      <c r="I21" s="96"/>
      <c r="J21" s="95">
        <f t="shared" si="1"/>
        <v>0</v>
      </c>
      <c r="K21" s="98"/>
      <c r="L21" s="99">
        <v>313.95</v>
      </c>
      <c r="M21" s="100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437</v>
      </c>
      <c r="D22" s="8" t="s">
        <v>438</v>
      </c>
      <c r="E22" s="93">
        <v>429</v>
      </c>
      <c r="F22" s="94">
        <v>0</v>
      </c>
      <c r="G22" s="95">
        <f t="shared" si="0"/>
        <v>0</v>
      </c>
      <c r="H22" s="93">
        <v>429</v>
      </c>
      <c r="I22" s="96"/>
      <c r="J22" s="95">
        <f t="shared" si="1"/>
        <v>0</v>
      </c>
      <c r="K22" s="98"/>
      <c r="L22" s="99">
        <v>429</v>
      </c>
      <c r="M22" s="100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101">
        <v>97.91</v>
      </c>
      <c r="F23" s="94">
        <v>37</v>
      </c>
      <c r="G23" s="95">
        <f t="shared" si="0"/>
        <v>3622.67</v>
      </c>
      <c r="H23" s="101">
        <v>106.6</v>
      </c>
      <c r="I23" s="96"/>
      <c r="J23" s="95">
        <f t="shared" si="1"/>
        <v>0</v>
      </c>
      <c r="K23" s="98"/>
      <c r="L23" s="99">
        <v>106.6</v>
      </c>
      <c r="M23" s="100">
        <f t="shared" si="2"/>
        <v>0</v>
      </c>
    </row>
    <row r="24" spans="1:13" s="9" customFormat="1" ht="12.75" x14ac:dyDescent="0.2">
      <c r="A24" s="5">
        <v>44123</v>
      </c>
      <c r="B24" s="6" t="s">
        <v>13</v>
      </c>
      <c r="C24" s="7" t="s">
        <v>439</v>
      </c>
      <c r="D24" s="8" t="s">
        <v>440</v>
      </c>
      <c r="E24" s="93">
        <v>75.52</v>
      </c>
      <c r="F24" s="94">
        <v>0</v>
      </c>
      <c r="G24" s="95">
        <f t="shared" si="0"/>
        <v>0</v>
      </c>
      <c r="H24" s="93">
        <v>75.52</v>
      </c>
      <c r="I24" s="96"/>
      <c r="J24" s="95">
        <f t="shared" si="1"/>
        <v>0</v>
      </c>
      <c r="K24" s="98"/>
      <c r="L24" s="99">
        <v>75.52</v>
      </c>
      <c r="M24" s="100">
        <f t="shared" si="2"/>
        <v>0</v>
      </c>
    </row>
    <row r="25" spans="1:13" s="9" customFormat="1" ht="12.75" x14ac:dyDescent="0.2">
      <c r="A25" s="5">
        <v>44007</v>
      </c>
      <c r="B25" s="6" t="s">
        <v>441</v>
      </c>
      <c r="C25" s="7" t="s">
        <v>442</v>
      </c>
      <c r="D25" s="8" t="s">
        <v>443</v>
      </c>
      <c r="E25" s="101">
        <v>106.2</v>
      </c>
      <c r="F25" s="94">
        <v>0</v>
      </c>
      <c r="G25" s="95">
        <f t="shared" si="0"/>
        <v>0</v>
      </c>
      <c r="H25" s="101">
        <v>106.2</v>
      </c>
      <c r="I25" s="96"/>
      <c r="J25" s="95">
        <f t="shared" si="1"/>
        <v>0</v>
      </c>
      <c r="K25" s="98"/>
      <c r="L25" s="99">
        <v>106.2</v>
      </c>
      <c r="M25" s="100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93">
        <v>531</v>
      </c>
      <c r="F26" s="94">
        <v>2</v>
      </c>
      <c r="G26" s="95">
        <f t="shared" si="0"/>
        <v>1062</v>
      </c>
      <c r="H26" s="93">
        <v>531</v>
      </c>
      <c r="I26" s="96"/>
      <c r="J26" s="95">
        <f t="shared" si="1"/>
        <v>0</v>
      </c>
      <c r="K26" s="98"/>
      <c r="L26" s="99">
        <v>531</v>
      </c>
      <c r="M26" s="100">
        <f t="shared" si="2"/>
        <v>0</v>
      </c>
    </row>
    <row r="27" spans="1:13" s="9" customFormat="1" ht="12.75" x14ac:dyDescent="0.2">
      <c r="A27" s="5">
        <v>43892</v>
      </c>
      <c r="B27" s="6" t="s">
        <v>17</v>
      </c>
      <c r="C27" s="7" t="s">
        <v>444</v>
      </c>
      <c r="D27" s="8" t="s">
        <v>445</v>
      </c>
      <c r="E27" s="101">
        <v>728.53200000000004</v>
      </c>
      <c r="F27" s="94">
        <v>0</v>
      </c>
      <c r="G27" s="95">
        <f t="shared" si="0"/>
        <v>0</v>
      </c>
      <c r="H27" s="101">
        <v>728.53200000000004</v>
      </c>
      <c r="I27" s="96"/>
      <c r="J27" s="95">
        <f t="shared" si="1"/>
        <v>0</v>
      </c>
      <c r="K27" s="98"/>
      <c r="L27" s="99">
        <v>728.53200000000004</v>
      </c>
      <c r="M27" s="100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328</v>
      </c>
      <c r="E28" s="93">
        <v>166.02</v>
      </c>
      <c r="F28" s="94">
        <v>34</v>
      </c>
      <c r="G28" s="95">
        <f t="shared" si="0"/>
        <v>5644.68</v>
      </c>
      <c r="H28" s="93">
        <v>162.62</v>
      </c>
      <c r="I28" s="96"/>
      <c r="J28" s="95">
        <f t="shared" si="1"/>
        <v>0</v>
      </c>
      <c r="K28" s="98"/>
      <c r="L28" s="99">
        <v>162.62</v>
      </c>
      <c r="M28" s="100">
        <f t="shared" si="2"/>
        <v>0</v>
      </c>
    </row>
    <row r="29" spans="1:13" s="9" customFormat="1" ht="12.75" x14ac:dyDescent="0.2">
      <c r="A29" s="5">
        <v>44365</v>
      </c>
      <c r="B29" s="6" t="s">
        <v>17</v>
      </c>
      <c r="C29" s="7" t="s">
        <v>446</v>
      </c>
      <c r="D29" s="8" t="s">
        <v>447</v>
      </c>
      <c r="E29" s="101">
        <v>128.05000000000001</v>
      </c>
      <c r="F29" s="94">
        <v>0</v>
      </c>
      <c r="G29" s="95">
        <f t="shared" si="0"/>
        <v>0</v>
      </c>
      <c r="H29" s="101">
        <v>128.05000000000001</v>
      </c>
      <c r="I29" s="96"/>
      <c r="J29" s="95">
        <f t="shared" si="1"/>
        <v>0</v>
      </c>
      <c r="K29" s="98"/>
      <c r="L29" s="99">
        <v>128.05000000000001</v>
      </c>
      <c r="M29" s="100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93">
        <v>253.7</v>
      </c>
      <c r="F30" s="94">
        <v>1</v>
      </c>
      <c r="G30" s="95">
        <f t="shared" si="0"/>
        <v>253.7</v>
      </c>
      <c r="H30" s="93">
        <v>253.7</v>
      </c>
      <c r="I30" s="96"/>
      <c r="J30" s="95">
        <f t="shared" si="1"/>
        <v>0</v>
      </c>
      <c r="K30" s="98"/>
      <c r="L30" s="99">
        <v>253.7</v>
      </c>
      <c r="M30" s="100">
        <f t="shared" si="2"/>
        <v>0</v>
      </c>
    </row>
    <row r="31" spans="1:13" s="9" customFormat="1" ht="12.75" x14ac:dyDescent="0.2">
      <c r="A31" s="5">
        <v>43594</v>
      </c>
      <c r="B31" s="6" t="s">
        <v>32</v>
      </c>
      <c r="C31" s="7" t="s">
        <v>448</v>
      </c>
      <c r="D31" s="8" t="s">
        <v>449</v>
      </c>
      <c r="E31" s="101">
        <v>767</v>
      </c>
      <c r="F31" s="94">
        <v>0</v>
      </c>
      <c r="G31" s="95">
        <f t="shared" si="0"/>
        <v>0</v>
      </c>
      <c r="H31" s="101">
        <v>767</v>
      </c>
      <c r="I31" s="96"/>
      <c r="J31" s="95">
        <f t="shared" si="1"/>
        <v>0</v>
      </c>
      <c r="K31" s="98"/>
      <c r="L31" s="99">
        <v>767</v>
      </c>
      <c r="M31" s="100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101">
        <v>360</v>
      </c>
      <c r="F32" s="94">
        <v>1</v>
      </c>
      <c r="G32" s="95">
        <f t="shared" si="0"/>
        <v>360</v>
      </c>
      <c r="H32" s="101">
        <v>360</v>
      </c>
      <c r="I32" s="96"/>
      <c r="J32" s="95">
        <f t="shared" si="1"/>
        <v>0</v>
      </c>
      <c r="K32" s="98"/>
      <c r="L32" s="99">
        <v>360</v>
      </c>
      <c r="M32" s="100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93">
        <v>2695.12</v>
      </c>
      <c r="F33" s="94">
        <v>1</v>
      </c>
      <c r="G33" s="95">
        <f t="shared" si="0"/>
        <v>2695.12</v>
      </c>
      <c r="H33" s="93">
        <v>2695.12</v>
      </c>
      <c r="I33" s="96"/>
      <c r="J33" s="95">
        <f t="shared" si="1"/>
        <v>0</v>
      </c>
      <c r="K33" s="98"/>
      <c r="L33" s="99">
        <v>2695.12</v>
      </c>
      <c r="M33" s="100">
        <f t="shared" si="2"/>
        <v>0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93">
        <v>3052.66</v>
      </c>
      <c r="F34" s="94">
        <v>2</v>
      </c>
      <c r="G34" s="95">
        <f t="shared" si="0"/>
        <v>6105.32</v>
      </c>
      <c r="H34" s="93">
        <v>3052.66</v>
      </c>
      <c r="I34" s="96"/>
      <c r="J34" s="95">
        <f t="shared" si="1"/>
        <v>0</v>
      </c>
      <c r="K34" s="98"/>
      <c r="L34" s="99">
        <v>3052.66</v>
      </c>
      <c r="M34" s="100">
        <f t="shared" si="2"/>
        <v>0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93">
        <v>24.9</v>
      </c>
      <c r="F35" s="94">
        <v>3</v>
      </c>
      <c r="G35" s="95">
        <f t="shared" si="0"/>
        <v>74.699999999999989</v>
      </c>
      <c r="H35" s="93">
        <v>24.9</v>
      </c>
      <c r="I35" s="96"/>
      <c r="J35" s="95">
        <f t="shared" si="1"/>
        <v>0</v>
      </c>
      <c r="K35" s="98"/>
      <c r="L35" s="99">
        <v>24.9</v>
      </c>
      <c r="M35" s="100">
        <f t="shared" si="2"/>
        <v>0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93">
        <v>41.3</v>
      </c>
      <c r="F36" s="94">
        <v>2</v>
      </c>
      <c r="G36" s="95">
        <f t="shared" si="0"/>
        <v>82.6</v>
      </c>
      <c r="H36" s="93">
        <v>41.3</v>
      </c>
      <c r="I36" s="96"/>
      <c r="J36" s="95">
        <f t="shared" si="1"/>
        <v>0</v>
      </c>
      <c r="K36" s="98"/>
      <c r="L36" s="99">
        <v>41.3</v>
      </c>
      <c r="M36" s="100">
        <f t="shared" si="2"/>
        <v>0</v>
      </c>
    </row>
    <row r="37" spans="1:13" s="9" customFormat="1" ht="12.75" x14ac:dyDescent="0.2">
      <c r="A37" s="5">
        <v>44543</v>
      </c>
      <c r="B37" s="6" t="s">
        <v>35</v>
      </c>
      <c r="C37" s="7" t="s">
        <v>450</v>
      </c>
      <c r="D37" s="8" t="s">
        <v>451</v>
      </c>
      <c r="E37" s="93">
        <v>50</v>
      </c>
      <c r="F37" s="94">
        <v>0</v>
      </c>
      <c r="G37" s="95">
        <f t="shared" si="0"/>
        <v>0</v>
      </c>
      <c r="H37" s="93">
        <v>50</v>
      </c>
      <c r="I37" s="96"/>
      <c r="J37" s="95">
        <f t="shared" si="1"/>
        <v>0</v>
      </c>
      <c r="K37" s="98"/>
      <c r="L37" s="99">
        <v>50</v>
      </c>
      <c r="M37" s="100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452</v>
      </c>
      <c r="D38" s="8" t="s">
        <v>453</v>
      </c>
      <c r="E38" s="93">
        <v>13600</v>
      </c>
      <c r="F38" s="94">
        <v>0</v>
      </c>
      <c r="G38" s="95">
        <f t="shared" si="0"/>
        <v>0</v>
      </c>
      <c r="H38" s="93">
        <v>13600</v>
      </c>
      <c r="I38" s="96"/>
      <c r="J38" s="95">
        <f t="shared" si="1"/>
        <v>0</v>
      </c>
      <c r="K38" s="98"/>
      <c r="L38" s="99">
        <v>13600</v>
      </c>
      <c r="M38" s="100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354</v>
      </c>
      <c r="E39" s="93">
        <v>41.49</v>
      </c>
      <c r="F39" s="94">
        <v>18</v>
      </c>
      <c r="G39" s="95">
        <f t="shared" si="0"/>
        <v>746.82</v>
      </c>
      <c r="H39" s="93">
        <v>45.05</v>
      </c>
      <c r="I39" s="96"/>
      <c r="J39" s="95">
        <f t="shared" si="1"/>
        <v>0</v>
      </c>
      <c r="K39" s="98"/>
      <c r="L39" s="99">
        <v>41.5</v>
      </c>
      <c r="M39" s="100">
        <f t="shared" si="2"/>
        <v>0</v>
      </c>
    </row>
    <row r="40" spans="1:13" s="9" customFormat="1" ht="12.75" x14ac:dyDescent="0.2">
      <c r="A40" s="5">
        <v>43892</v>
      </c>
      <c r="B40" s="6" t="s">
        <v>17</v>
      </c>
      <c r="C40" s="7" t="s">
        <v>454</v>
      </c>
      <c r="D40" s="10" t="s">
        <v>455</v>
      </c>
      <c r="E40" s="93">
        <v>1571.76</v>
      </c>
      <c r="F40" s="94">
        <v>0</v>
      </c>
      <c r="G40" s="95">
        <f t="shared" si="0"/>
        <v>0</v>
      </c>
      <c r="H40" s="93">
        <v>1571.76</v>
      </c>
      <c r="I40" s="96"/>
      <c r="J40" s="95">
        <f t="shared" si="1"/>
        <v>0</v>
      </c>
      <c r="K40" s="98"/>
      <c r="L40" s="99">
        <v>1571.76</v>
      </c>
      <c r="M40" s="100">
        <f t="shared" si="2"/>
        <v>0</v>
      </c>
    </row>
    <row r="41" spans="1:13" s="9" customFormat="1" ht="12.75" x14ac:dyDescent="0.2">
      <c r="A41" s="5">
        <v>43591</v>
      </c>
      <c r="B41" s="6" t="s">
        <v>456</v>
      </c>
      <c r="C41" s="7" t="s">
        <v>457</v>
      </c>
      <c r="D41" s="8" t="s">
        <v>458</v>
      </c>
      <c r="E41" s="93">
        <v>1000</v>
      </c>
      <c r="F41" s="94">
        <v>0</v>
      </c>
      <c r="G41" s="95">
        <f t="shared" si="0"/>
        <v>0</v>
      </c>
      <c r="H41" s="93">
        <v>1000</v>
      </c>
      <c r="I41" s="96"/>
      <c r="J41" s="95">
        <f t="shared" si="1"/>
        <v>0</v>
      </c>
      <c r="K41" s="98"/>
      <c r="L41" s="99">
        <v>1000</v>
      </c>
      <c r="M41" s="100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93">
        <v>29.5</v>
      </c>
      <c r="F42" s="94">
        <v>9</v>
      </c>
      <c r="G42" s="95">
        <f t="shared" si="0"/>
        <v>265.5</v>
      </c>
      <c r="H42" s="93">
        <v>29.5</v>
      </c>
      <c r="I42" s="96"/>
      <c r="J42" s="95">
        <f t="shared" si="1"/>
        <v>0</v>
      </c>
      <c r="K42" s="98"/>
      <c r="L42" s="99">
        <v>29.5</v>
      </c>
      <c r="M42" s="100">
        <f t="shared" si="2"/>
        <v>0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93">
        <v>1534</v>
      </c>
      <c r="F43" s="94">
        <v>1</v>
      </c>
      <c r="G43" s="95">
        <f t="shared" si="0"/>
        <v>1534</v>
      </c>
      <c r="H43" s="93">
        <v>1534</v>
      </c>
      <c r="I43" s="96"/>
      <c r="J43" s="95">
        <f t="shared" si="1"/>
        <v>0</v>
      </c>
      <c r="K43" s="98"/>
      <c r="L43" s="99">
        <v>1534</v>
      </c>
      <c r="M43" s="100">
        <f t="shared" si="2"/>
        <v>0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101">
        <v>23.6</v>
      </c>
      <c r="F44" s="94">
        <v>28</v>
      </c>
      <c r="G44" s="95">
        <f t="shared" si="0"/>
        <v>660.80000000000007</v>
      </c>
      <c r="H44" s="101">
        <v>23.6</v>
      </c>
      <c r="I44" s="96"/>
      <c r="J44" s="95">
        <f t="shared" si="1"/>
        <v>0</v>
      </c>
      <c r="K44" s="98"/>
      <c r="L44" s="99">
        <v>23.6</v>
      </c>
      <c r="M44" s="100">
        <f t="shared" si="2"/>
        <v>0</v>
      </c>
    </row>
    <row r="45" spans="1:13" s="9" customFormat="1" ht="12.75" x14ac:dyDescent="0.2">
      <c r="A45" s="5">
        <v>43705</v>
      </c>
      <c r="B45" s="6" t="s">
        <v>17</v>
      </c>
      <c r="C45" s="7" t="s">
        <v>459</v>
      </c>
      <c r="D45" s="8" t="s">
        <v>460</v>
      </c>
      <c r="E45" s="93">
        <v>242.44</v>
      </c>
      <c r="F45" s="94">
        <v>0</v>
      </c>
      <c r="G45" s="95">
        <f t="shared" si="0"/>
        <v>0</v>
      </c>
      <c r="H45" s="93">
        <v>242.44</v>
      </c>
      <c r="I45" s="96"/>
      <c r="J45" s="95">
        <f t="shared" si="1"/>
        <v>0</v>
      </c>
      <c r="K45" s="98"/>
      <c r="L45" s="99">
        <v>242.44</v>
      </c>
      <c r="M45" s="100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93">
        <v>284.2</v>
      </c>
      <c r="F46" s="94">
        <v>43</v>
      </c>
      <c r="G46" s="95">
        <f t="shared" si="0"/>
        <v>12220.6</v>
      </c>
      <c r="H46" s="93">
        <v>272.26</v>
      </c>
      <c r="I46" s="96"/>
      <c r="J46" s="95">
        <f t="shared" si="1"/>
        <v>0</v>
      </c>
      <c r="K46" s="98"/>
      <c r="L46" s="99">
        <v>272.26</v>
      </c>
      <c r="M46" s="100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461</v>
      </c>
      <c r="D47" s="8" t="s">
        <v>462</v>
      </c>
      <c r="E47" s="101">
        <v>106.2</v>
      </c>
      <c r="F47" s="94">
        <v>0</v>
      </c>
      <c r="G47" s="95">
        <f t="shared" si="0"/>
        <v>0</v>
      </c>
      <c r="H47" s="101">
        <v>106.2</v>
      </c>
      <c r="I47" s="96"/>
      <c r="J47" s="95">
        <f t="shared" si="1"/>
        <v>0</v>
      </c>
      <c r="K47" s="98"/>
      <c r="L47" s="99">
        <v>106.2</v>
      </c>
      <c r="M47" s="100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93">
        <v>246.62</v>
      </c>
      <c r="F48" s="94">
        <v>2</v>
      </c>
      <c r="G48" s="95">
        <f t="shared" si="0"/>
        <v>493.24</v>
      </c>
      <c r="H48" s="93">
        <v>200.6</v>
      </c>
      <c r="I48" s="96"/>
      <c r="J48" s="95">
        <f t="shared" si="1"/>
        <v>0</v>
      </c>
      <c r="K48" s="98"/>
      <c r="L48" s="99">
        <v>246.62</v>
      </c>
      <c r="M48" s="100">
        <f t="shared" si="2"/>
        <v>0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101">
        <v>354</v>
      </c>
      <c r="F49" s="94">
        <v>2</v>
      </c>
      <c r="G49" s="95">
        <f t="shared" si="0"/>
        <v>708</v>
      </c>
      <c r="H49" s="101">
        <v>354</v>
      </c>
      <c r="I49" s="96"/>
      <c r="J49" s="95">
        <f t="shared" si="1"/>
        <v>0</v>
      </c>
      <c r="K49" s="98"/>
      <c r="L49" s="99">
        <v>354</v>
      </c>
      <c r="M49" s="100">
        <f t="shared" si="2"/>
        <v>0</v>
      </c>
    </row>
    <row r="50" spans="1:13" s="9" customFormat="1" ht="12.75" x14ac:dyDescent="0.2">
      <c r="A50" s="5">
        <v>43746</v>
      </c>
      <c r="B50" s="6" t="s">
        <v>57</v>
      </c>
      <c r="C50" s="7" t="s">
        <v>463</v>
      </c>
      <c r="D50" s="8" t="s">
        <v>464</v>
      </c>
      <c r="E50" s="93">
        <v>295</v>
      </c>
      <c r="F50" s="94">
        <v>0</v>
      </c>
      <c r="G50" s="95">
        <f t="shared" si="0"/>
        <v>0</v>
      </c>
      <c r="H50" s="93">
        <v>295</v>
      </c>
      <c r="I50" s="96"/>
      <c r="J50" s="95">
        <f t="shared" si="1"/>
        <v>0</v>
      </c>
      <c r="K50" s="98"/>
      <c r="L50" s="99">
        <v>295</v>
      </c>
      <c r="M50" s="100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93">
        <v>11.7</v>
      </c>
      <c r="F51" s="94">
        <v>23</v>
      </c>
      <c r="G51" s="95">
        <f t="shared" si="0"/>
        <v>269.09999999999997</v>
      </c>
      <c r="H51" s="93">
        <v>11.7</v>
      </c>
      <c r="I51" s="96"/>
      <c r="J51" s="95">
        <f t="shared" si="1"/>
        <v>0</v>
      </c>
      <c r="K51" s="98"/>
      <c r="L51" s="99">
        <v>11.7</v>
      </c>
      <c r="M51" s="100">
        <f t="shared" si="2"/>
        <v>0</v>
      </c>
    </row>
    <row r="52" spans="1:13" s="9" customFormat="1" ht="12.75" x14ac:dyDescent="0.2">
      <c r="A52" s="5">
        <v>43909</v>
      </c>
      <c r="B52" s="6" t="s">
        <v>32</v>
      </c>
      <c r="C52" s="7" t="s">
        <v>465</v>
      </c>
      <c r="D52" s="8" t="s">
        <v>466</v>
      </c>
      <c r="E52" s="102">
        <v>107.38</v>
      </c>
      <c r="F52" s="94">
        <v>0</v>
      </c>
      <c r="G52" s="95">
        <f t="shared" si="0"/>
        <v>0</v>
      </c>
      <c r="H52" s="102">
        <v>107.38</v>
      </c>
      <c r="I52" s="96"/>
      <c r="J52" s="95">
        <f t="shared" si="1"/>
        <v>0</v>
      </c>
      <c r="K52" s="98"/>
      <c r="L52" s="99">
        <v>107.38</v>
      </c>
      <c r="M52" s="100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467</v>
      </c>
      <c r="D53" s="8" t="s">
        <v>468</v>
      </c>
      <c r="E53" s="93">
        <v>112.1</v>
      </c>
      <c r="F53" s="94">
        <v>0</v>
      </c>
      <c r="G53" s="95">
        <f t="shared" si="0"/>
        <v>0</v>
      </c>
      <c r="H53" s="93">
        <v>112.1</v>
      </c>
      <c r="I53" s="96"/>
      <c r="J53" s="95">
        <f t="shared" si="1"/>
        <v>0</v>
      </c>
      <c r="K53" s="98"/>
      <c r="L53" s="99">
        <v>112.1</v>
      </c>
      <c r="M53" s="100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469</v>
      </c>
      <c r="D54" s="8" t="s">
        <v>470</v>
      </c>
      <c r="E54" s="93">
        <v>16.380000000000003</v>
      </c>
      <c r="F54" s="94">
        <v>0</v>
      </c>
      <c r="G54" s="95">
        <f t="shared" si="0"/>
        <v>0</v>
      </c>
      <c r="H54" s="93">
        <v>16.380000000000003</v>
      </c>
      <c r="I54" s="96"/>
      <c r="J54" s="95">
        <f t="shared" si="1"/>
        <v>0</v>
      </c>
      <c r="K54" s="98"/>
      <c r="L54" s="99">
        <v>16.380000000000003</v>
      </c>
      <c r="M54" s="100">
        <f t="shared" si="2"/>
        <v>0</v>
      </c>
    </row>
    <row r="55" spans="1:13" s="9" customFormat="1" ht="12.75" x14ac:dyDescent="0.2">
      <c r="A55" s="5">
        <v>43622</v>
      </c>
      <c r="B55" s="6" t="s">
        <v>471</v>
      </c>
      <c r="C55" s="7" t="s">
        <v>472</v>
      </c>
      <c r="D55" s="8" t="s">
        <v>473</v>
      </c>
      <c r="E55" s="93">
        <v>1563.5</v>
      </c>
      <c r="F55" s="94">
        <v>0</v>
      </c>
      <c r="G55" s="95">
        <f t="shared" si="0"/>
        <v>0</v>
      </c>
      <c r="H55" s="93">
        <v>1563.5</v>
      </c>
      <c r="I55" s="96"/>
      <c r="J55" s="95">
        <f t="shared" si="1"/>
        <v>0</v>
      </c>
      <c r="K55" s="98"/>
      <c r="L55" s="99">
        <v>1563.5</v>
      </c>
      <c r="M55" s="100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474</v>
      </c>
      <c r="D56" s="8" t="s">
        <v>62</v>
      </c>
      <c r="E56" s="93">
        <v>87.32</v>
      </c>
      <c r="F56" s="94">
        <v>12</v>
      </c>
      <c r="G56" s="95">
        <f t="shared" si="0"/>
        <v>1047.8399999999999</v>
      </c>
      <c r="H56" s="93">
        <v>40</v>
      </c>
      <c r="I56" s="96"/>
      <c r="J56" s="95">
        <f t="shared" si="1"/>
        <v>0</v>
      </c>
      <c r="K56" s="98"/>
      <c r="L56" s="99">
        <v>87.32</v>
      </c>
      <c r="M56" s="100">
        <f t="shared" si="2"/>
        <v>0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93">
        <v>35.42</v>
      </c>
      <c r="F57" s="94">
        <v>15</v>
      </c>
      <c r="G57" s="95">
        <f t="shared" si="0"/>
        <v>531.30000000000007</v>
      </c>
      <c r="H57" s="93">
        <v>35.42</v>
      </c>
      <c r="I57" s="96"/>
      <c r="J57" s="95">
        <f t="shared" si="1"/>
        <v>0</v>
      </c>
      <c r="K57" s="98"/>
      <c r="L57" s="99">
        <v>35.42</v>
      </c>
      <c r="M57" s="100">
        <f t="shared" si="2"/>
        <v>0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93">
        <v>171.65</v>
      </c>
      <c r="F58" s="94">
        <v>11</v>
      </c>
      <c r="G58" s="95">
        <f t="shared" si="0"/>
        <v>1888.15</v>
      </c>
      <c r="H58" s="93">
        <v>171.13</v>
      </c>
      <c r="I58" s="96"/>
      <c r="J58" s="95">
        <f t="shared" si="1"/>
        <v>0</v>
      </c>
      <c r="K58" s="98"/>
      <c r="L58" s="99">
        <v>171.65</v>
      </c>
      <c r="M58" s="100">
        <f t="shared" si="2"/>
        <v>0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294</v>
      </c>
      <c r="E59" s="93">
        <v>11.8</v>
      </c>
      <c r="F59" s="94">
        <v>24</v>
      </c>
      <c r="G59" s="95">
        <f t="shared" si="0"/>
        <v>283.20000000000005</v>
      </c>
      <c r="H59" s="93">
        <v>11.8</v>
      </c>
      <c r="I59" s="96"/>
      <c r="J59" s="95">
        <f t="shared" si="1"/>
        <v>0</v>
      </c>
      <c r="K59" s="98"/>
      <c r="L59" s="99">
        <v>11.8</v>
      </c>
      <c r="M59" s="100">
        <f t="shared" si="2"/>
        <v>0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93">
        <v>70.8</v>
      </c>
      <c r="F60" s="94">
        <v>16</v>
      </c>
      <c r="G60" s="95">
        <f t="shared" si="0"/>
        <v>1132.8</v>
      </c>
      <c r="H60" s="93">
        <v>70.8</v>
      </c>
      <c r="I60" s="96"/>
      <c r="J60" s="95">
        <f t="shared" si="1"/>
        <v>0</v>
      </c>
      <c r="K60" s="98"/>
      <c r="L60" s="99">
        <v>70.8</v>
      </c>
      <c r="M60" s="100">
        <f t="shared" si="2"/>
        <v>0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93">
        <v>106.2</v>
      </c>
      <c r="F61" s="94">
        <v>14</v>
      </c>
      <c r="G61" s="95">
        <f t="shared" si="0"/>
        <v>1486.8</v>
      </c>
      <c r="H61" s="93">
        <v>106.2</v>
      </c>
      <c r="I61" s="96"/>
      <c r="J61" s="95">
        <f t="shared" si="1"/>
        <v>0</v>
      </c>
      <c r="K61" s="98"/>
      <c r="L61" s="99">
        <v>106.2</v>
      </c>
      <c r="M61" s="100">
        <f t="shared" si="2"/>
        <v>0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93">
        <v>33.04</v>
      </c>
      <c r="F62" s="94">
        <v>30</v>
      </c>
      <c r="G62" s="95">
        <f t="shared" si="0"/>
        <v>991.19999999999993</v>
      </c>
      <c r="H62" s="93">
        <v>33.04</v>
      </c>
      <c r="I62" s="96"/>
      <c r="J62" s="95">
        <f t="shared" si="1"/>
        <v>0</v>
      </c>
      <c r="K62" s="98"/>
      <c r="L62" s="99">
        <v>33.04</v>
      </c>
      <c r="M62" s="100">
        <f t="shared" si="2"/>
        <v>0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93">
        <v>70.099999999999994</v>
      </c>
      <c r="F63" s="94">
        <v>28</v>
      </c>
      <c r="G63" s="95">
        <f t="shared" si="0"/>
        <v>1962.7999999999997</v>
      </c>
      <c r="H63" s="93">
        <v>66.959999999999994</v>
      </c>
      <c r="I63" s="96"/>
      <c r="J63" s="95">
        <f t="shared" si="1"/>
        <v>0</v>
      </c>
      <c r="K63" s="98"/>
      <c r="L63" s="99">
        <v>66.959999999999994</v>
      </c>
      <c r="M63" s="100">
        <f t="shared" si="2"/>
        <v>0</v>
      </c>
    </row>
    <row r="64" spans="1:13" s="9" customFormat="1" ht="12.75" x14ac:dyDescent="0.2">
      <c r="A64" s="5">
        <v>43566</v>
      </c>
      <c r="B64" s="6" t="s">
        <v>13</v>
      </c>
      <c r="C64" s="7" t="s">
        <v>475</v>
      </c>
      <c r="D64" s="8" t="s">
        <v>476</v>
      </c>
      <c r="E64" s="93">
        <v>11387</v>
      </c>
      <c r="F64" s="94">
        <v>0</v>
      </c>
      <c r="G64" s="95">
        <f t="shared" si="0"/>
        <v>0</v>
      </c>
      <c r="H64" s="93">
        <v>11387</v>
      </c>
      <c r="I64" s="96"/>
      <c r="J64" s="95">
        <f t="shared" si="1"/>
        <v>0</v>
      </c>
      <c r="K64" s="98"/>
      <c r="L64" s="99">
        <v>11387</v>
      </c>
      <c r="M64" s="100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93">
        <v>224.2</v>
      </c>
      <c r="F65" s="94">
        <v>0</v>
      </c>
      <c r="G65" s="95">
        <f t="shared" si="0"/>
        <v>0</v>
      </c>
      <c r="H65" s="93">
        <v>224.2</v>
      </c>
      <c r="I65" s="96"/>
      <c r="J65" s="95">
        <f t="shared" si="1"/>
        <v>0</v>
      </c>
      <c r="K65" s="98"/>
      <c r="L65" s="99">
        <v>224.2</v>
      </c>
      <c r="M65" s="100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477</v>
      </c>
      <c r="D66" s="8" t="s">
        <v>478</v>
      </c>
      <c r="E66" s="93">
        <v>120.26166667059999</v>
      </c>
      <c r="F66" s="94">
        <v>0</v>
      </c>
      <c r="G66" s="95">
        <f t="shared" si="0"/>
        <v>0</v>
      </c>
      <c r="H66" s="93">
        <v>120.26166667059999</v>
      </c>
      <c r="I66" s="96"/>
      <c r="J66" s="95">
        <f t="shared" si="1"/>
        <v>0</v>
      </c>
      <c r="K66" s="98"/>
      <c r="L66" s="99">
        <v>120.26166667059999</v>
      </c>
      <c r="M66" s="100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93">
        <v>70.8</v>
      </c>
      <c r="F67" s="94">
        <v>6</v>
      </c>
      <c r="G67" s="95">
        <f t="shared" si="0"/>
        <v>424.79999999999995</v>
      </c>
      <c r="H67" s="93">
        <v>70.8</v>
      </c>
      <c r="I67" s="96"/>
      <c r="J67" s="95">
        <f t="shared" si="1"/>
        <v>0</v>
      </c>
      <c r="K67" s="98"/>
      <c r="L67" s="99">
        <v>70.8</v>
      </c>
      <c r="M67" s="100">
        <f t="shared" si="2"/>
        <v>0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295</v>
      </c>
      <c r="E68" s="101">
        <v>31.21</v>
      </c>
      <c r="F68" s="94">
        <v>22</v>
      </c>
      <c r="G68" s="95">
        <f t="shared" si="0"/>
        <v>686.62</v>
      </c>
      <c r="H68" s="101">
        <v>31.21</v>
      </c>
      <c r="I68" s="96"/>
      <c r="J68" s="95">
        <f t="shared" si="1"/>
        <v>0</v>
      </c>
      <c r="K68" s="98"/>
      <c r="L68" s="99">
        <v>31.21</v>
      </c>
      <c r="M68" s="100">
        <f t="shared" si="2"/>
        <v>0</v>
      </c>
    </row>
    <row r="69" spans="1:13" s="9" customFormat="1" ht="12.75" x14ac:dyDescent="0.2">
      <c r="A69" s="5">
        <v>43895</v>
      </c>
      <c r="B69" s="6" t="s">
        <v>32</v>
      </c>
      <c r="C69" s="7" t="s">
        <v>479</v>
      </c>
      <c r="D69" s="8" t="s">
        <v>480</v>
      </c>
      <c r="E69" s="93">
        <v>566.4</v>
      </c>
      <c r="F69" s="94">
        <v>0</v>
      </c>
      <c r="G69" s="95">
        <f t="shared" si="0"/>
        <v>0</v>
      </c>
      <c r="H69" s="93">
        <v>566.4</v>
      </c>
      <c r="I69" s="96"/>
      <c r="J69" s="95">
        <f t="shared" si="1"/>
        <v>0</v>
      </c>
      <c r="K69" s="98"/>
      <c r="L69" s="99">
        <v>566.4</v>
      </c>
      <c r="M69" s="100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93">
        <v>343.86</v>
      </c>
      <c r="F70" s="94">
        <v>3</v>
      </c>
      <c r="G70" s="95">
        <f t="shared" si="0"/>
        <v>1031.58</v>
      </c>
      <c r="H70" s="93">
        <v>343.86</v>
      </c>
      <c r="I70" s="96"/>
      <c r="J70" s="95">
        <f t="shared" si="1"/>
        <v>0</v>
      </c>
      <c r="K70" s="98"/>
      <c r="L70" s="99">
        <v>343.86</v>
      </c>
      <c r="M70" s="100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481</v>
      </c>
      <c r="D71" s="8" t="s">
        <v>482</v>
      </c>
      <c r="E71" s="102">
        <v>4071</v>
      </c>
      <c r="F71" s="94">
        <v>0</v>
      </c>
      <c r="G71" s="95">
        <f t="shared" si="0"/>
        <v>0</v>
      </c>
      <c r="H71" s="102">
        <v>4071</v>
      </c>
      <c r="I71" s="96"/>
      <c r="J71" s="95">
        <f t="shared" si="1"/>
        <v>0</v>
      </c>
      <c r="K71" s="98"/>
      <c r="L71" s="99">
        <v>4071</v>
      </c>
      <c r="M71" s="100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483</v>
      </c>
      <c r="D72" s="8" t="s">
        <v>484</v>
      </c>
      <c r="E72" s="102">
        <v>368.16</v>
      </c>
      <c r="F72" s="94">
        <v>0</v>
      </c>
      <c r="G72" s="95">
        <f t="shared" si="0"/>
        <v>0</v>
      </c>
      <c r="H72" s="102">
        <v>368.16</v>
      </c>
      <c r="I72" s="96"/>
      <c r="J72" s="95">
        <f t="shared" si="1"/>
        <v>0</v>
      </c>
      <c r="K72" s="98"/>
      <c r="L72" s="99">
        <v>368.16</v>
      </c>
      <c r="M72" s="100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485</v>
      </c>
      <c r="D73" s="8" t="s">
        <v>486</v>
      </c>
      <c r="E73" s="93">
        <v>118.9833294</v>
      </c>
      <c r="F73" s="94">
        <v>0</v>
      </c>
      <c r="G73" s="95">
        <f t="shared" si="0"/>
        <v>0</v>
      </c>
      <c r="H73" s="93">
        <v>118.9833294</v>
      </c>
      <c r="I73" s="96"/>
      <c r="J73" s="95">
        <f t="shared" si="1"/>
        <v>0</v>
      </c>
      <c r="K73" s="98"/>
      <c r="L73" s="99">
        <v>118.9833294</v>
      </c>
      <c r="M73" s="100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487</v>
      </c>
      <c r="D74" s="8" t="s">
        <v>488</v>
      </c>
      <c r="E74" s="93">
        <v>118.9833294</v>
      </c>
      <c r="F74" s="94">
        <v>0</v>
      </c>
      <c r="G74" s="95">
        <f t="shared" si="0"/>
        <v>0</v>
      </c>
      <c r="H74" s="93">
        <v>118.9833294</v>
      </c>
      <c r="I74" s="96"/>
      <c r="J74" s="95">
        <f t="shared" si="1"/>
        <v>0</v>
      </c>
      <c r="K74" s="98"/>
      <c r="L74" s="99">
        <v>118.9833294</v>
      </c>
      <c r="M74" s="100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101">
        <v>53.1</v>
      </c>
      <c r="F75" s="94">
        <v>7</v>
      </c>
      <c r="G75" s="95">
        <f t="shared" si="0"/>
        <v>371.7</v>
      </c>
      <c r="H75" s="101">
        <v>53.1</v>
      </c>
      <c r="I75" s="96"/>
      <c r="J75" s="95">
        <f t="shared" si="1"/>
        <v>0</v>
      </c>
      <c r="K75" s="98"/>
      <c r="L75" s="99">
        <v>53.1</v>
      </c>
      <c r="M75" s="100">
        <f t="shared" si="2"/>
        <v>0</v>
      </c>
    </row>
    <row r="76" spans="1:13" s="9" customFormat="1" ht="12.75" x14ac:dyDescent="0.2">
      <c r="A76" s="5">
        <v>44671</v>
      </c>
      <c r="B76" s="6" t="s">
        <v>17</v>
      </c>
      <c r="C76" s="7" t="s">
        <v>89</v>
      </c>
      <c r="D76" s="8" t="s">
        <v>87</v>
      </c>
      <c r="E76" s="93">
        <v>40.53</v>
      </c>
      <c r="F76" s="94">
        <v>23</v>
      </c>
      <c r="G76" s="95">
        <f t="shared" si="0"/>
        <v>932.19</v>
      </c>
      <c r="H76" s="93">
        <v>35.4</v>
      </c>
      <c r="I76" s="96"/>
      <c r="J76" s="95">
        <f t="shared" si="1"/>
        <v>0</v>
      </c>
      <c r="K76" s="98"/>
      <c r="L76" s="99">
        <v>35.4</v>
      </c>
      <c r="M76" s="100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489</v>
      </c>
      <c r="D77" s="8" t="s">
        <v>490</v>
      </c>
      <c r="E77" s="101">
        <v>531</v>
      </c>
      <c r="F77" s="94">
        <v>0</v>
      </c>
      <c r="G77" s="95">
        <f t="shared" ref="G77:G140" si="3">E77*F77</f>
        <v>0</v>
      </c>
      <c r="H77" s="101">
        <v>531</v>
      </c>
      <c r="I77" s="96"/>
      <c r="J77" s="95">
        <f t="shared" si="1"/>
        <v>0</v>
      </c>
      <c r="K77" s="98"/>
      <c r="L77" s="99">
        <v>531</v>
      </c>
      <c r="M77" s="100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491</v>
      </c>
      <c r="D78" s="8" t="s">
        <v>492</v>
      </c>
      <c r="E78" s="93">
        <v>40.119999999999997</v>
      </c>
      <c r="F78" s="94">
        <v>0</v>
      </c>
      <c r="G78" s="95">
        <f t="shared" si="3"/>
        <v>0</v>
      </c>
      <c r="H78" s="93">
        <v>40.119999999999997</v>
      </c>
      <c r="I78" s="96"/>
      <c r="J78" s="95">
        <f t="shared" ref="J78:J141" si="4">H78*I78</f>
        <v>0</v>
      </c>
      <c r="K78" s="98"/>
      <c r="L78" s="99">
        <v>40.119999999999997</v>
      </c>
      <c r="M78" s="100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93">
        <v>583.54999999999995</v>
      </c>
      <c r="F79" s="94">
        <v>1</v>
      </c>
      <c r="G79" s="95">
        <f t="shared" si="3"/>
        <v>583.54999999999995</v>
      </c>
      <c r="H79" s="93">
        <v>583.54999999999995</v>
      </c>
      <c r="I79" s="96"/>
      <c r="J79" s="95">
        <f t="shared" si="4"/>
        <v>0</v>
      </c>
      <c r="K79" s="98"/>
      <c r="L79" s="99">
        <v>583.54999999999995</v>
      </c>
      <c r="M79" s="100">
        <f t="shared" si="5"/>
        <v>0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93">
        <v>1.39</v>
      </c>
      <c r="F80" s="94">
        <v>237</v>
      </c>
      <c r="G80" s="95">
        <f t="shared" si="3"/>
        <v>329.42999999999995</v>
      </c>
      <c r="H80" s="93">
        <v>1.39</v>
      </c>
      <c r="I80" s="96"/>
      <c r="J80" s="95">
        <f t="shared" si="4"/>
        <v>0</v>
      </c>
      <c r="K80" s="98"/>
      <c r="L80" s="99">
        <v>1.39</v>
      </c>
      <c r="M80" s="100">
        <f t="shared" si="5"/>
        <v>0</v>
      </c>
    </row>
    <row r="81" spans="1:13" s="9" customFormat="1" ht="12.75" x14ac:dyDescent="0.2">
      <c r="A81" s="5">
        <v>44123</v>
      </c>
      <c r="B81" s="6" t="s">
        <v>13</v>
      </c>
      <c r="C81" s="7" t="s">
        <v>493</v>
      </c>
      <c r="D81" s="8" t="s">
        <v>494</v>
      </c>
      <c r="E81" s="93">
        <v>594.72</v>
      </c>
      <c r="F81" s="94">
        <v>0</v>
      </c>
      <c r="G81" s="95">
        <f t="shared" si="3"/>
        <v>0</v>
      </c>
      <c r="H81" s="93">
        <v>594.72</v>
      </c>
      <c r="I81" s="96"/>
      <c r="J81" s="95">
        <f t="shared" si="4"/>
        <v>0</v>
      </c>
      <c r="K81" s="98"/>
      <c r="L81" s="99">
        <v>594.72</v>
      </c>
      <c r="M81" s="100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93">
        <v>357.54</v>
      </c>
      <c r="F82" s="94">
        <v>4</v>
      </c>
      <c r="G82" s="95">
        <f t="shared" si="3"/>
        <v>1430.16</v>
      </c>
      <c r="H82" s="93">
        <v>357.54</v>
      </c>
      <c r="I82" s="96"/>
      <c r="J82" s="95">
        <f t="shared" si="4"/>
        <v>0</v>
      </c>
      <c r="K82" s="98"/>
      <c r="L82" s="99">
        <v>357.54</v>
      </c>
      <c r="M82" s="100">
        <f t="shared" si="5"/>
        <v>0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430</v>
      </c>
      <c r="E83" s="93">
        <v>302.48</v>
      </c>
      <c r="F83" s="94">
        <v>15</v>
      </c>
      <c r="G83" s="95">
        <f t="shared" si="3"/>
        <v>4537.2000000000007</v>
      </c>
      <c r="H83" s="93">
        <v>302.48</v>
      </c>
      <c r="I83" s="96"/>
      <c r="J83" s="95">
        <f t="shared" si="4"/>
        <v>0</v>
      </c>
      <c r="K83" s="98"/>
      <c r="L83" s="99">
        <v>302.48</v>
      </c>
      <c r="M83" s="100">
        <f t="shared" si="5"/>
        <v>0</v>
      </c>
    </row>
    <row r="84" spans="1:13" s="9" customFormat="1" ht="24" x14ac:dyDescent="0.2">
      <c r="A84" s="5">
        <v>43712</v>
      </c>
      <c r="B84" s="6" t="s">
        <v>13</v>
      </c>
      <c r="C84" s="7" t="s">
        <v>495</v>
      </c>
      <c r="D84" s="103" t="s">
        <v>496</v>
      </c>
      <c r="E84" s="93">
        <v>654.9</v>
      </c>
      <c r="F84" s="94">
        <v>0</v>
      </c>
      <c r="G84" s="95">
        <f t="shared" si="3"/>
        <v>0</v>
      </c>
      <c r="H84" s="93">
        <v>654.9</v>
      </c>
      <c r="I84" s="96"/>
      <c r="J84" s="95">
        <f t="shared" si="4"/>
        <v>0</v>
      </c>
      <c r="K84" s="98"/>
      <c r="L84" s="99">
        <v>654.9</v>
      </c>
      <c r="M84" s="100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905</v>
      </c>
      <c r="E85" s="93">
        <v>944</v>
      </c>
      <c r="F85" s="94">
        <v>1</v>
      </c>
      <c r="G85" s="95">
        <f t="shared" si="3"/>
        <v>944</v>
      </c>
      <c r="H85" s="93">
        <v>1032.5</v>
      </c>
      <c r="I85" s="96"/>
      <c r="J85" s="95">
        <f t="shared" si="4"/>
        <v>0</v>
      </c>
      <c r="K85" s="98"/>
      <c r="L85" s="99">
        <v>1032.5</v>
      </c>
      <c r="M85" s="100">
        <f t="shared" si="5"/>
        <v>0</v>
      </c>
    </row>
    <row r="86" spans="1:13" s="9" customFormat="1" ht="12.75" x14ac:dyDescent="0.2">
      <c r="A86" s="5">
        <v>44487</v>
      </c>
      <c r="B86" s="6" t="s">
        <v>381</v>
      </c>
      <c r="C86" s="7" t="s">
        <v>99</v>
      </c>
      <c r="D86" s="8" t="s">
        <v>97</v>
      </c>
      <c r="E86" s="93">
        <v>1003</v>
      </c>
      <c r="F86" s="104">
        <v>4</v>
      </c>
      <c r="G86" s="95">
        <f t="shared" si="3"/>
        <v>4012</v>
      </c>
      <c r="H86" s="93">
        <v>1003</v>
      </c>
      <c r="I86" s="105"/>
      <c r="J86" s="95">
        <f t="shared" si="4"/>
        <v>0</v>
      </c>
      <c r="K86" s="98"/>
      <c r="L86" s="99">
        <v>1003</v>
      </c>
      <c r="M86" s="100">
        <f t="shared" si="5"/>
        <v>0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329</v>
      </c>
      <c r="E87" s="93">
        <v>2891</v>
      </c>
      <c r="F87" s="94">
        <v>1</v>
      </c>
      <c r="G87" s="95">
        <f t="shared" si="3"/>
        <v>2891</v>
      </c>
      <c r="H87" s="93">
        <v>2891</v>
      </c>
      <c r="I87" s="96"/>
      <c r="J87" s="95">
        <f t="shared" si="4"/>
        <v>0</v>
      </c>
      <c r="K87" s="98"/>
      <c r="L87" s="99">
        <v>2891</v>
      </c>
      <c r="M87" s="100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497</v>
      </c>
      <c r="D88" s="8" t="s">
        <v>498</v>
      </c>
      <c r="E88" s="93">
        <v>29.9</v>
      </c>
      <c r="F88" s="94">
        <v>0</v>
      </c>
      <c r="G88" s="95">
        <f t="shared" si="3"/>
        <v>0</v>
      </c>
      <c r="H88" s="93">
        <v>29.9</v>
      </c>
      <c r="I88" s="96"/>
      <c r="J88" s="95">
        <f t="shared" si="4"/>
        <v>0</v>
      </c>
      <c r="K88" s="98"/>
      <c r="L88" s="99">
        <v>29.9</v>
      </c>
      <c r="M88" s="100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499</v>
      </c>
      <c r="D89" s="8" t="s">
        <v>500</v>
      </c>
      <c r="E89" s="93">
        <v>466.1</v>
      </c>
      <c r="F89" s="94">
        <v>0</v>
      </c>
      <c r="G89" s="95">
        <f t="shared" si="3"/>
        <v>0</v>
      </c>
      <c r="H89" s="93">
        <v>466.1</v>
      </c>
      <c r="I89" s="96"/>
      <c r="J89" s="95">
        <f t="shared" si="4"/>
        <v>0</v>
      </c>
      <c r="K89" s="98"/>
      <c r="L89" s="99">
        <v>466.1</v>
      </c>
      <c r="M89" s="100">
        <f t="shared" si="5"/>
        <v>0</v>
      </c>
    </row>
    <row r="90" spans="1:13" s="9" customFormat="1" ht="12.75" x14ac:dyDescent="0.2">
      <c r="A90" s="5">
        <v>43746</v>
      </c>
      <c r="B90" s="6" t="s">
        <v>471</v>
      </c>
      <c r="C90" s="7" t="s">
        <v>501</v>
      </c>
      <c r="D90" s="8" t="s">
        <v>502</v>
      </c>
      <c r="E90" s="93">
        <v>4478.1000000000004</v>
      </c>
      <c r="F90" s="94">
        <v>0</v>
      </c>
      <c r="G90" s="95">
        <f t="shared" si="3"/>
        <v>0</v>
      </c>
      <c r="H90" s="93">
        <v>4478.1000000000004</v>
      </c>
      <c r="I90" s="96"/>
      <c r="J90" s="95">
        <f t="shared" si="4"/>
        <v>0</v>
      </c>
      <c r="K90" s="98"/>
      <c r="L90" s="99">
        <v>4478.1000000000004</v>
      </c>
      <c r="M90" s="100">
        <f t="shared" si="5"/>
        <v>0</v>
      </c>
    </row>
    <row r="91" spans="1:13" s="9" customFormat="1" ht="12.75" x14ac:dyDescent="0.2">
      <c r="A91" s="5">
        <v>44543</v>
      </c>
      <c r="B91" s="6" t="s">
        <v>381</v>
      </c>
      <c r="C91" s="7" t="s">
        <v>101</v>
      </c>
      <c r="D91" s="8" t="s">
        <v>429</v>
      </c>
      <c r="E91" s="93">
        <v>159.30000000000001</v>
      </c>
      <c r="F91" s="94">
        <v>6</v>
      </c>
      <c r="G91" s="95">
        <f t="shared" si="3"/>
        <v>955.80000000000007</v>
      </c>
      <c r="H91" s="93">
        <v>159.30000000000001</v>
      </c>
      <c r="I91" s="96"/>
      <c r="J91" s="95">
        <f t="shared" si="4"/>
        <v>0</v>
      </c>
      <c r="K91" s="98"/>
      <c r="L91" s="99">
        <v>159.30000000000001</v>
      </c>
      <c r="M91" s="100">
        <f t="shared" si="5"/>
        <v>0</v>
      </c>
    </row>
    <row r="92" spans="1:13" s="9" customFormat="1" ht="12.75" x14ac:dyDescent="0.2">
      <c r="A92" s="5">
        <v>44273</v>
      </c>
      <c r="B92" s="6" t="s">
        <v>13</v>
      </c>
      <c r="C92" s="7" t="s">
        <v>503</v>
      </c>
      <c r="D92" s="8" t="s">
        <v>504</v>
      </c>
      <c r="E92" s="93">
        <v>152.22</v>
      </c>
      <c r="F92" s="94">
        <v>0</v>
      </c>
      <c r="G92" s="95">
        <f t="shared" si="3"/>
        <v>0</v>
      </c>
      <c r="H92" s="93">
        <v>152.22</v>
      </c>
      <c r="I92" s="96"/>
      <c r="J92" s="95">
        <f t="shared" si="4"/>
        <v>0</v>
      </c>
      <c r="K92" s="98"/>
      <c r="L92" s="99">
        <v>152.22</v>
      </c>
      <c r="M92" s="100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505</v>
      </c>
      <c r="D93" s="8" t="s">
        <v>506</v>
      </c>
      <c r="E93" s="93">
        <v>237.18</v>
      </c>
      <c r="F93" s="94">
        <v>0</v>
      </c>
      <c r="G93" s="95">
        <f t="shared" si="3"/>
        <v>0</v>
      </c>
      <c r="H93" s="93">
        <v>237.18</v>
      </c>
      <c r="I93" s="96"/>
      <c r="J93" s="95">
        <f t="shared" si="4"/>
        <v>0</v>
      </c>
      <c r="K93" s="98"/>
      <c r="L93" s="99">
        <v>237.18</v>
      </c>
      <c r="M93" s="100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93">
        <v>784.7</v>
      </c>
      <c r="F94" s="94">
        <v>1</v>
      </c>
      <c r="G94" s="95">
        <f t="shared" si="3"/>
        <v>784.7</v>
      </c>
      <c r="H94" s="93">
        <v>784.7</v>
      </c>
      <c r="I94" s="96"/>
      <c r="J94" s="95">
        <f t="shared" si="4"/>
        <v>0</v>
      </c>
      <c r="K94" s="98"/>
      <c r="L94" s="99">
        <v>784.7</v>
      </c>
      <c r="M94" s="100">
        <f t="shared" si="5"/>
        <v>0</v>
      </c>
    </row>
    <row r="95" spans="1:13" s="9" customFormat="1" ht="12.75" x14ac:dyDescent="0.2">
      <c r="A95" s="5">
        <v>43594</v>
      </c>
      <c r="B95" s="6" t="s">
        <v>32</v>
      </c>
      <c r="C95" s="7" t="s">
        <v>507</v>
      </c>
      <c r="D95" s="8" t="s">
        <v>508</v>
      </c>
      <c r="E95" s="93">
        <v>590</v>
      </c>
      <c r="F95" s="94">
        <v>0</v>
      </c>
      <c r="G95" s="95">
        <f t="shared" si="3"/>
        <v>0</v>
      </c>
      <c r="H95" s="93">
        <v>590</v>
      </c>
      <c r="I95" s="96"/>
      <c r="J95" s="95">
        <f t="shared" si="4"/>
        <v>0</v>
      </c>
      <c r="K95" s="98"/>
      <c r="L95" s="99">
        <v>590</v>
      </c>
      <c r="M95" s="100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509</v>
      </c>
      <c r="D96" s="8" t="s">
        <v>510</v>
      </c>
      <c r="E96" s="93">
        <v>329.81</v>
      </c>
      <c r="F96" s="94">
        <v>0</v>
      </c>
      <c r="G96" s="95">
        <f t="shared" si="3"/>
        <v>0</v>
      </c>
      <c r="H96" s="93">
        <v>329.81</v>
      </c>
      <c r="I96" s="96"/>
      <c r="J96" s="95">
        <f t="shared" si="4"/>
        <v>0</v>
      </c>
      <c r="K96" s="98"/>
      <c r="L96" s="99">
        <v>329.81</v>
      </c>
      <c r="M96" s="100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511</v>
      </c>
      <c r="D97" s="8" t="s">
        <v>906</v>
      </c>
      <c r="E97" s="93">
        <v>17.7</v>
      </c>
      <c r="F97" s="94">
        <v>10</v>
      </c>
      <c r="G97" s="95">
        <f t="shared" si="3"/>
        <v>177</v>
      </c>
      <c r="H97" s="93">
        <v>109.74</v>
      </c>
      <c r="I97" s="96"/>
      <c r="J97" s="95">
        <f t="shared" si="4"/>
        <v>0</v>
      </c>
      <c r="K97" s="98"/>
      <c r="L97" s="99">
        <v>109.74</v>
      </c>
      <c r="M97" s="100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93">
        <v>328.91</v>
      </c>
      <c r="F98" s="94">
        <v>0</v>
      </c>
      <c r="G98" s="95">
        <f t="shared" si="3"/>
        <v>0</v>
      </c>
      <c r="H98" s="93">
        <v>328.91</v>
      </c>
      <c r="I98" s="96"/>
      <c r="J98" s="95">
        <f t="shared" si="4"/>
        <v>0</v>
      </c>
      <c r="K98" s="98"/>
      <c r="L98" s="99">
        <v>328.91</v>
      </c>
      <c r="M98" s="100">
        <f t="shared" si="5"/>
        <v>0</v>
      </c>
    </row>
    <row r="99" spans="1:13" s="9" customFormat="1" ht="12.75" x14ac:dyDescent="0.2">
      <c r="A99" s="5">
        <v>43746</v>
      </c>
      <c r="B99" s="6" t="s">
        <v>512</v>
      </c>
      <c r="C99" s="7" t="s">
        <v>513</v>
      </c>
      <c r="D99" s="8" t="s">
        <v>514</v>
      </c>
      <c r="E99" s="93">
        <v>176.69</v>
      </c>
      <c r="F99" s="94">
        <v>0</v>
      </c>
      <c r="G99" s="95">
        <f t="shared" si="3"/>
        <v>0</v>
      </c>
      <c r="H99" s="93">
        <v>176.69</v>
      </c>
      <c r="I99" s="96"/>
      <c r="J99" s="95">
        <f t="shared" si="4"/>
        <v>0</v>
      </c>
      <c r="K99" s="98"/>
      <c r="L99" s="99">
        <v>176.69</v>
      </c>
      <c r="M99" s="100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515</v>
      </c>
      <c r="D100" s="8" t="s">
        <v>516</v>
      </c>
      <c r="E100" s="93">
        <v>448.4</v>
      </c>
      <c r="F100" s="94">
        <v>0</v>
      </c>
      <c r="G100" s="95">
        <f t="shared" si="3"/>
        <v>0</v>
      </c>
      <c r="H100" s="93">
        <v>448.4</v>
      </c>
      <c r="I100" s="96"/>
      <c r="J100" s="95">
        <f t="shared" si="4"/>
        <v>0</v>
      </c>
      <c r="K100" s="98"/>
      <c r="L100" s="99">
        <v>448.4</v>
      </c>
      <c r="M100" s="100">
        <f t="shared" si="5"/>
        <v>0</v>
      </c>
    </row>
    <row r="101" spans="1:13" s="9" customFormat="1" ht="12.75" x14ac:dyDescent="0.2">
      <c r="A101" s="5">
        <v>44544</v>
      </c>
      <c r="B101" s="6" t="s">
        <v>387</v>
      </c>
      <c r="C101" s="7" t="s">
        <v>110</v>
      </c>
      <c r="D101" s="8" t="s">
        <v>428</v>
      </c>
      <c r="E101" s="93">
        <v>253.7</v>
      </c>
      <c r="F101" s="94">
        <v>7</v>
      </c>
      <c r="G101" s="95">
        <f t="shared" si="3"/>
        <v>1775.8999999999999</v>
      </c>
      <c r="H101" s="93">
        <v>253.7</v>
      </c>
      <c r="I101" s="96"/>
      <c r="J101" s="95">
        <f t="shared" si="4"/>
        <v>0</v>
      </c>
      <c r="K101" s="98"/>
      <c r="L101" s="99">
        <v>253.7</v>
      </c>
      <c r="M101" s="100">
        <f t="shared" si="5"/>
        <v>0</v>
      </c>
    </row>
    <row r="102" spans="1:13" s="9" customFormat="1" ht="12.75" x14ac:dyDescent="0.2">
      <c r="A102" s="5">
        <v>44645</v>
      </c>
      <c r="B102" s="6" t="s">
        <v>387</v>
      </c>
      <c r="C102" s="7" t="s">
        <v>112</v>
      </c>
      <c r="D102" s="8" t="s">
        <v>108</v>
      </c>
      <c r="E102" s="93">
        <v>377.23</v>
      </c>
      <c r="F102" s="94">
        <v>7</v>
      </c>
      <c r="G102" s="95">
        <f t="shared" si="3"/>
        <v>2640.61</v>
      </c>
      <c r="H102" s="93">
        <v>350.4</v>
      </c>
      <c r="I102" s="96"/>
      <c r="J102" s="95">
        <f t="shared" si="4"/>
        <v>0</v>
      </c>
      <c r="K102" s="98"/>
      <c r="L102" s="99">
        <v>377.23</v>
      </c>
      <c r="M102" s="100">
        <f t="shared" si="5"/>
        <v>0</v>
      </c>
    </row>
    <row r="103" spans="1:13" s="9" customFormat="1" ht="12.75" x14ac:dyDescent="0.2">
      <c r="A103" s="5">
        <v>44657</v>
      </c>
      <c r="B103" s="6" t="s">
        <v>13</v>
      </c>
      <c r="C103" s="7" t="s">
        <v>517</v>
      </c>
      <c r="D103" s="8" t="s">
        <v>109</v>
      </c>
      <c r="E103" s="93">
        <v>401.2</v>
      </c>
      <c r="F103" s="94">
        <v>10</v>
      </c>
      <c r="G103" s="95">
        <f t="shared" si="3"/>
        <v>4012</v>
      </c>
      <c r="H103" s="93">
        <v>383.5</v>
      </c>
      <c r="I103" s="96"/>
      <c r="J103" s="95">
        <f t="shared" si="4"/>
        <v>0</v>
      </c>
      <c r="K103" s="98"/>
      <c r="L103" s="99">
        <v>383.5</v>
      </c>
      <c r="M103" s="100">
        <f t="shared" si="5"/>
        <v>0</v>
      </c>
    </row>
    <row r="104" spans="1:13" s="9" customFormat="1" ht="12.75" x14ac:dyDescent="0.2">
      <c r="A104" s="5">
        <v>44657</v>
      </c>
      <c r="B104" s="66" t="s">
        <v>13</v>
      </c>
      <c r="C104" s="7" t="s">
        <v>518</v>
      </c>
      <c r="D104" s="62" t="s">
        <v>111</v>
      </c>
      <c r="E104" s="93">
        <v>129.80000000000001</v>
      </c>
      <c r="F104" s="94">
        <v>5</v>
      </c>
      <c r="G104" s="95">
        <f t="shared" si="3"/>
        <v>649</v>
      </c>
      <c r="H104" s="93">
        <v>147.5</v>
      </c>
      <c r="I104" s="96"/>
      <c r="J104" s="95">
        <f t="shared" si="4"/>
        <v>0</v>
      </c>
      <c r="K104" s="98"/>
      <c r="L104" s="99">
        <v>147.5</v>
      </c>
      <c r="M104" s="100">
        <f t="shared" si="5"/>
        <v>0</v>
      </c>
    </row>
    <row r="105" spans="1:13" s="9" customFormat="1" ht="12.75" x14ac:dyDescent="0.2">
      <c r="A105" s="5">
        <v>44543</v>
      </c>
      <c r="B105" s="66" t="s">
        <v>381</v>
      </c>
      <c r="C105" s="7" t="s">
        <v>115</v>
      </c>
      <c r="D105" s="62" t="s">
        <v>109</v>
      </c>
      <c r="E105" s="93">
        <v>383.5</v>
      </c>
      <c r="F105" s="94">
        <v>2</v>
      </c>
      <c r="G105" s="95">
        <f t="shared" si="3"/>
        <v>767</v>
      </c>
      <c r="H105" s="93">
        <v>383.5</v>
      </c>
      <c r="I105" s="96"/>
      <c r="J105" s="95">
        <f t="shared" si="4"/>
        <v>0</v>
      </c>
      <c r="K105" s="98"/>
      <c r="L105" s="99">
        <v>383.5</v>
      </c>
      <c r="M105" s="100">
        <f t="shared" si="5"/>
        <v>0</v>
      </c>
    </row>
    <row r="106" spans="1:13" s="9" customFormat="1" ht="12.75" x14ac:dyDescent="0.2">
      <c r="A106" s="5">
        <v>44543</v>
      </c>
      <c r="B106" s="66" t="s">
        <v>381</v>
      </c>
      <c r="C106" s="7" t="s">
        <v>117</v>
      </c>
      <c r="D106" s="62" t="s">
        <v>111</v>
      </c>
      <c r="E106" s="93">
        <v>147.5</v>
      </c>
      <c r="F106" s="94">
        <v>0</v>
      </c>
      <c r="G106" s="95">
        <f t="shared" si="3"/>
        <v>0</v>
      </c>
      <c r="H106" s="93">
        <v>147.5</v>
      </c>
      <c r="I106" s="106"/>
      <c r="J106" s="95">
        <f t="shared" si="4"/>
        <v>0</v>
      </c>
      <c r="K106" s="98"/>
      <c r="L106" s="99">
        <v>147.5</v>
      </c>
      <c r="M106" s="100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93">
        <v>816.56</v>
      </c>
      <c r="F107" s="94">
        <v>9</v>
      </c>
      <c r="G107" s="95">
        <f t="shared" si="3"/>
        <v>7349.0399999999991</v>
      </c>
      <c r="H107" s="93">
        <v>816.56</v>
      </c>
      <c r="I107" s="96"/>
      <c r="J107" s="95">
        <f t="shared" si="4"/>
        <v>0</v>
      </c>
      <c r="K107" s="98"/>
      <c r="L107" s="99">
        <v>816.56</v>
      </c>
      <c r="M107" s="100">
        <f t="shared" si="5"/>
        <v>0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102">
        <v>147.5</v>
      </c>
      <c r="F108" s="94">
        <v>1</v>
      </c>
      <c r="G108" s="95">
        <f t="shared" si="3"/>
        <v>147.5</v>
      </c>
      <c r="H108" s="102">
        <v>147.5</v>
      </c>
      <c r="I108" s="96"/>
      <c r="J108" s="95">
        <f t="shared" si="4"/>
        <v>0</v>
      </c>
      <c r="K108" s="98"/>
      <c r="L108" s="99">
        <v>147.5</v>
      </c>
      <c r="M108" s="100">
        <f t="shared" si="5"/>
        <v>0</v>
      </c>
    </row>
    <row r="109" spans="1:13" s="9" customFormat="1" ht="12.75" x14ac:dyDescent="0.2">
      <c r="A109" s="5">
        <v>44123</v>
      </c>
      <c r="B109" s="6" t="s">
        <v>35</v>
      </c>
      <c r="C109" s="7" t="s">
        <v>519</v>
      </c>
      <c r="D109" s="8" t="s">
        <v>520</v>
      </c>
      <c r="E109" s="93">
        <v>50</v>
      </c>
      <c r="F109" s="94">
        <v>0</v>
      </c>
      <c r="G109" s="95">
        <f t="shared" si="3"/>
        <v>0</v>
      </c>
      <c r="H109" s="93">
        <v>50</v>
      </c>
      <c r="I109" s="96"/>
      <c r="J109" s="95">
        <f t="shared" si="4"/>
        <v>0</v>
      </c>
      <c r="K109" s="98"/>
      <c r="L109" s="99">
        <v>50</v>
      </c>
      <c r="M109" s="100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93">
        <v>6.83</v>
      </c>
      <c r="F110" s="94">
        <v>60</v>
      </c>
      <c r="G110" s="95">
        <f t="shared" si="3"/>
        <v>409.8</v>
      </c>
      <c r="H110" s="93">
        <v>6.83</v>
      </c>
      <c r="I110" s="96"/>
      <c r="J110" s="95">
        <f t="shared" si="4"/>
        <v>0</v>
      </c>
      <c r="K110" s="98"/>
      <c r="L110" s="99">
        <v>6.83</v>
      </c>
      <c r="M110" s="100">
        <f t="shared" si="5"/>
        <v>0</v>
      </c>
    </row>
    <row r="111" spans="1:13" s="9" customFormat="1" ht="12.75" x14ac:dyDescent="0.2">
      <c r="A111" s="5">
        <v>44547</v>
      </c>
      <c r="B111" s="6" t="s">
        <v>521</v>
      </c>
      <c r="C111" s="7" t="s">
        <v>522</v>
      </c>
      <c r="D111" s="8" t="s">
        <v>523</v>
      </c>
      <c r="E111" s="93">
        <v>1000</v>
      </c>
      <c r="F111" s="94">
        <v>0</v>
      </c>
      <c r="G111" s="95">
        <f t="shared" si="3"/>
        <v>0</v>
      </c>
      <c r="H111" s="93">
        <v>1000</v>
      </c>
      <c r="I111" s="96"/>
      <c r="J111" s="95">
        <f t="shared" si="4"/>
        <v>0</v>
      </c>
      <c r="K111" s="98"/>
      <c r="L111" s="99">
        <v>1000</v>
      </c>
      <c r="M111" s="100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524</v>
      </c>
      <c r="D112" s="8" t="s">
        <v>330</v>
      </c>
      <c r="E112" s="93">
        <v>1091.5</v>
      </c>
      <c r="F112" s="94">
        <v>0</v>
      </c>
      <c r="G112" s="95">
        <f t="shared" si="3"/>
        <v>0</v>
      </c>
      <c r="H112" s="93">
        <v>1091.5</v>
      </c>
      <c r="I112" s="96"/>
      <c r="J112" s="95">
        <f t="shared" si="4"/>
        <v>0</v>
      </c>
      <c r="K112" s="98"/>
      <c r="L112" s="99">
        <v>1091.5</v>
      </c>
      <c r="M112" s="100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93">
        <v>41.3</v>
      </c>
      <c r="F113" s="94">
        <v>25</v>
      </c>
      <c r="G113" s="95">
        <f t="shared" si="3"/>
        <v>1032.5</v>
      </c>
      <c r="H113" s="93">
        <v>41.3</v>
      </c>
      <c r="I113" s="96"/>
      <c r="J113" s="95">
        <f t="shared" si="4"/>
        <v>0</v>
      </c>
      <c r="K113" s="98"/>
      <c r="L113" s="99">
        <v>41.3</v>
      </c>
      <c r="M113" s="100">
        <f t="shared" si="5"/>
        <v>0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93">
        <v>193.52</v>
      </c>
      <c r="F114" s="94">
        <v>7</v>
      </c>
      <c r="G114" s="95">
        <f t="shared" si="3"/>
        <v>1354.64</v>
      </c>
      <c r="H114" s="93">
        <v>193.52</v>
      </c>
      <c r="I114" s="96"/>
      <c r="J114" s="95">
        <f t="shared" si="4"/>
        <v>0</v>
      </c>
      <c r="K114" s="98"/>
      <c r="L114" s="99">
        <v>193.52</v>
      </c>
      <c r="M114" s="100">
        <f t="shared" si="5"/>
        <v>0</v>
      </c>
    </row>
    <row r="115" spans="1:13" s="9" customFormat="1" ht="12.75" x14ac:dyDescent="0.2">
      <c r="A115" s="5">
        <v>43909</v>
      </c>
      <c r="B115" s="6" t="s">
        <v>10</v>
      </c>
      <c r="C115" s="7" t="s">
        <v>525</v>
      </c>
      <c r="D115" s="8" t="s">
        <v>526</v>
      </c>
      <c r="E115" s="93">
        <v>266.916</v>
      </c>
      <c r="F115" s="94">
        <v>0</v>
      </c>
      <c r="G115" s="95">
        <f t="shared" si="3"/>
        <v>0</v>
      </c>
      <c r="H115" s="93">
        <v>266.916</v>
      </c>
      <c r="I115" s="96"/>
      <c r="J115" s="95">
        <f t="shared" si="4"/>
        <v>0</v>
      </c>
      <c r="K115" s="98"/>
      <c r="L115" s="99">
        <v>266.916</v>
      </c>
      <c r="M115" s="100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527</v>
      </c>
      <c r="D116" s="8" t="s">
        <v>528</v>
      </c>
      <c r="E116" s="93">
        <v>120.36</v>
      </c>
      <c r="F116" s="94">
        <v>0</v>
      </c>
      <c r="G116" s="95">
        <f t="shared" si="3"/>
        <v>0</v>
      </c>
      <c r="H116" s="93">
        <v>120.36</v>
      </c>
      <c r="I116" s="96"/>
      <c r="J116" s="95">
        <f t="shared" si="4"/>
        <v>0</v>
      </c>
      <c r="K116" s="98"/>
      <c r="L116" s="99">
        <v>120.36</v>
      </c>
      <c r="M116" s="100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529</v>
      </c>
      <c r="D117" s="8" t="s">
        <v>530</v>
      </c>
      <c r="E117" s="93">
        <v>120.36</v>
      </c>
      <c r="F117" s="94">
        <v>0</v>
      </c>
      <c r="G117" s="95">
        <f t="shared" si="3"/>
        <v>0</v>
      </c>
      <c r="H117" s="93">
        <v>120.36</v>
      </c>
      <c r="I117" s="96"/>
      <c r="J117" s="95">
        <f t="shared" si="4"/>
        <v>0</v>
      </c>
      <c r="K117" s="98"/>
      <c r="L117" s="99">
        <v>120.36</v>
      </c>
      <c r="M117" s="100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331</v>
      </c>
      <c r="E118" s="93">
        <v>12.8</v>
      </c>
      <c r="F118" s="94">
        <v>8</v>
      </c>
      <c r="G118" s="95">
        <f t="shared" si="3"/>
        <v>102.4</v>
      </c>
      <c r="H118" s="93">
        <v>12.8</v>
      </c>
      <c r="I118" s="96"/>
      <c r="J118" s="95">
        <f t="shared" si="4"/>
        <v>0</v>
      </c>
      <c r="K118" s="98"/>
      <c r="L118" s="99">
        <v>12.8</v>
      </c>
      <c r="M118" s="100">
        <f t="shared" si="5"/>
        <v>0</v>
      </c>
    </row>
    <row r="119" spans="1:13" s="9" customFormat="1" ht="12.75" x14ac:dyDescent="0.2">
      <c r="A119" s="107">
        <v>43895</v>
      </c>
      <c r="B119" s="6" t="s">
        <v>32</v>
      </c>
      <c r="C119" s="7" t="s">
        <v>531</v>
      </c>
      <c r="D119" s="8" t="s">
        <v>532</v>
      </c>
      <c r="E119" s="93">
        <v>649</v>
      </c>
      <c r="F119" s="94">
        <v>0</v>
      </c>
      <c r="G119" s="95">
        <f t="shared" si="3"/>
        <v>0</v>
      </c>
      <c r="H119" s="93">
        <v>649</v>
      </c>
      <c r="I119" s="96"/>
      <c r="J119" s="95">
        <f t="shared" si="4"/>
        <v>0</v>
      </c>
      <c r="K119" s="98"/>
      <c r="L119" s="99">
        <v>649</v>
      </c>
      <c r="M119" s="100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93">
        <v>208.61</v>
      </c>
      <c r="F120" s="94">
        <v>30</v>
      </c>
      <c r="G120" s="95">
        <f t="shared" si="3"/>
        <v>6258.3</v>
      </c>
      <c r="H120" s="93">
        <v>208.61</v>
      </c>
      <c r="I120" s="96"/>
      <c r="J120" s="95">
        <f t="shared" si="4"/>
        <v>0</v>
      </c>
      <c r="K120" s="98"/>
      <c r="L120" s="99">
        <v>208.61</v>
      </c>
      <c r="M120" s="100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93">
        <v>190.11</v>
      </c>
      <c r="F121" s="94">
        <v>22</v>
      </c>
      <c r="G121" s="95">
        <f t="shared" si="3"/>
        <v>4182.42</v>
      </c>
      <c r="H121" s="93">
        <v>195.93</v>
      </c>
      <c r="I121" s="96"/>
      <c r="J121" s="95">
        <f t="shared" si="4"/>
        <v>0</v>
      </c>
      <c r="K121" s="98"/>
      <c r="L121" s="99">
        <v>195.93</v>
      </c>
      <c r="M121" s="100">
        <f t="shared" si="5"/>
        <v>0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93">
        <v>346.92</v>
      </c>
      <c r="F122" s="94">
        <v>2</v>
      </c>
      <c r="G122" s="95">
        <f t="shared" si="3"/>
        <v>693.84</v>
      </c>
      <c r="H122" s="93">
        <v>346.92</v>
      </c>
      <c r="I122" s="96"/>
      <c r="J122" s="95">
        <f t="shared" si="4"/>
        <v>0</v>
      </c>
      <c r="K122" s="98"/>
      <c r="L122" s="99">
        <v>346.92</v>
      </c>
      <c r="M122" s="100">
        <f t="shared" si="5"/>
        <v>0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93">
        <v>111.08</v>
      </c>
      <c r="F123" s="94">
        <v>8</v>
      </c>
      <c r="G123" s="95">
        <f t="shared" si="3"/>
        <v>888.64</v>
      </c>
      <c r="H123" s="93">
        <v>111.08</v>
      </c>
      <c r="I123" s="96"/>
      <c r="J123" s="95">
        <f t="shared" si="4"/>
        <v>0</v>
      </c>
      <c r="K123" s="98"/>
      <c r="L123" s="99">
        <v>111.08</v>
      </c>
      <c r="M123" s="100">
        <f t="shared" si="5"/>
        <v>0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427</v>
      </c>
      <c r="E124" s="93">
        <v>1018.34</v>
      </c>
      <c r="F124" s="94">
        <v>2</v>
      </c>
      <c r="G124" s="95">
        <f t="shared" si="3"/>
        <v>2036.68</v>
      </c>
      <c r="H124" s="93">
        <v>1018.34</v>
      </c>
      <c r="I124" s="96"/>
      <c r="J124" s="95">
        <f t="shared" si="4"/>
        <v>0</v>
      </c>
      <c r="K124" s="98"/>
      <c r="L124" s="99">
        <v>1018.34</v>
      </c>
      <c r="M124" s="100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93">
        <v>944</v>
      </c>
      <c r="F125" s="94">
        <v>1</v>
      </c>
      <c r="G125" s="95">
        <f t="shared" si="3"/>
        <v>944</v>
      </c>
      <c r="H125" s="93">
        <v>944</v>
      </c>
      <c r="I125" s="96"/>
      <c r="J125" s="95">
        <f t="shared" si="4"/>
        <v>0</v>
      </c>
      <c r="K125" s="98"/>
      <c r="L125" s="99">
        <v>944</v>
      </c>
      <c r="M125" s="100">
        <f t="shared" si="5"/>
        <v>0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93">
        <v>472</v>
      </c>
      <c r="F126" s="94">
        <v>0</v>
      </c>
      <c r="G126" s="95">
        <f t="shared" si="3"/>
        <v>0</v>
      </c>
      <c r="H126" s="93">
        <v>472</v>
      </c>
      <c r="I126" s="96"/>
      <c r="J126" s="95">
        <f t="shared" si="4"/>
        <v>0</v>
      </c>
      <c r="K126" s="98"/>
      <c r="L126" s="99">
        <v>472</v>
      </c>
      <c r="M126" s="100">
        <f t="shared" si="5"/>
        <v>0</v>
      </c>
    </row>
    <row r="127" spans="1:13" s="9" customFormat="1" ht="12.75" x14ac:dyDescent="0.2">
      <c r="A127" s="5">
        <v>43746</v>
      </c>
      <c r="B127" s="6" t="s">
        <v>131</v>
      </c>
      <c r="C127" s="7" t="s">
        <v>533</v>
      </c>
      <c r="D127" s="8" t="s">
        <v>534</v>
      </c>
      <c r="E127" s="93">
        <v>489.7</v>
      </c>
      <c r="F127" s="94">
        <v>0</v>
      </c>
      <c r="G127" s="95">
        <f t="shared" si="3"/>
        <v>0</v>
      </c>
      <c r="H127" s="93">
        <v>489.7</v>
      </c>
      <c r="I127" s="96"/>
      <c r="J127" s="95">
        <f t="shared" si="4"/>
        <v>0</v>
      </c>
      <c r="K127" s="98"/>
      <c r="L127" s="99">
        <v>489.7</v>
      </c>
      <c r="M127" s="100">
        <f t="shared" si="5"/>
        <v>0</v>
      </c>
    </row>
    <row r="128" spans="1:13" s="9" customFormat="1" ht="12.75" x14ac:dyDescent="0.2">
      <c r="A128" s="5">
        <v>43895</v>
      </c>
      <c r="B128" s="6" t="s">
        <v>32</v>
      </c>
      <c r="C128" s="7" t="s">
        <v>535</v>
      </c>
      <c r="D128" s="8" t="s">
        <v>140</v>
      </c>
      <c r="E128" s="93">
        <v>168.15</v>
      </c>
      <c r="F128" s="94">
        <v>0</v>
      </c>
      <c r="G128" s="95">
        <f t="shared" si="3"/>
        <v>0</v>
      </c>
      <c r="H128" s="93">
        <v>168.15</v>
      </c>
      <c r="I128" s="96"/>
      <c r="J128" s="95">
        <f t="shared" si="4"/>
        <v>0</v>
      </c>
      <c r="K128" s="98"/>
      <c r="L128" s="99">
        <v>168.15</v>
      </c>
      <c r="M128" s="100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93">
        <v>627.76</v>
      </c>
      <c r="F129" s="94">
        <v>19</v>
      </c>
      <c r="G129" s="95">
        <f t="shared" si="3"/>
        <v>11927.44</v>
      </c>
      <c r="H129" s="93">
        <v>627.76</v>
      </c>
      <c r="I129" s="96"/>
      <c r="J129" s="95">
        <f t="shared" si="4"/>
        <v>0</v>
      </c>
      <c r="K129" s="98"/>
      <c r="L129" s="99">
        <v>627.76</v>
      </c>
      <c r="M129" s="100">
        <f t="shared" si="5"/>
        <v>0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426</v>
      </c>
      <c r="E130" s="93">
        <v>6.75</v>
      </c>
      <c r="F130" s="94">
        <v>192</v>
      </c>
      <c r="G130" s="95">
        <f t="shared" si="3"/>
        <v>1296</v>
      </c>
      <c r="H130" s="93">
        <v>5.83</v>
      </c>
      <c r="I130" s="96"/>
      <c r="J130" s="95">
        <f t="shared" si="4"/>
        <v>0</v>
      </c>
      <c r="K130" s="98"/>
      <c r="L130" s="99">
        <v>6.75</v>
      </c>
      <c r="M130" s="100">
        <f t="shared" si="5"/>
        <v>0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93">
        <v>5.17</v>
      </c>
      <c r="F131" s="94">
        <v>61</v>
      </c>
      <c r="G131" s="95">
        <f t="shared" si="3"/>
        <v>315.37</v>
      </c>
      <c r="H131" s="93">
        <v>5.17</v>
      </c>
      <c r="I131" s="96"/>
      <c r="J131" s="95">
        <f t="shared" si="4"/>
        <v>0</v>
      </c>
      <c r="K131" s="98"/>
      <c r="L131" s="99">
        <v>5.17</v>
      </c>
      <c r="M131" s="100">
        <f t="shared" si="5"/>
        <v>0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425</v>
      </c>
      <c r="E132" s="93">
        <v>6.44</v>
      </c>
      <c r="F132" s="94">
        <v>160</v>
      </c>
      <c r="G132" s="95">
        <f t="shared" si="3"/>
        <v>1030.4000000000001</v>
      </c>
      <c r="H132" s="93">
        <v>5.83</v>
      </c>
      <c r="I132" s="96"/>
      <c r="J132" s="95">
        <f t="shared" si="4"/>
        <v>0</v>
      </c>
      <c r="K132" s="98"/>
      <c r="L132" s="99">
        <v>6.44</v>
      </c>
      <c r="M132" s="100">
        <f t="shared" si="5"/>
        <v>0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93">
        <v>5.87</v>
      </c>
      <c r="F133" s="94">
        <v>120</v>
      </c>
      <c r="G133" s="95">
        <f t="shared" si="3"/>
        <v>704.4</v>
      </c>
      <c r="H133" s="93">
        <v>5.87</v>
      </c>
      <c r="I133" s="96"/>
      <c r="J133" s="95">
        <f t="shared" si="4"/>
        <v>0</v>
      </c>
      <c r="K133" s="98"/>
      <c r="L133" s="99">
        <v>5.87</v>
      </c>
      <c r="M133" s="100">
        <f t="shared" si="5"/>
        <v>0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424</v>
      </c>
      <c r="E134" s="93">
        <v>3.58</v>
      </c>
      <c r="F134" s="94">
        <v>120</v>
      </c>
      <c r="G134" s="95">
        <f t="shared" si="3"/>
        <v>429.6</v>
      </c>
      <c r="H134" s="93">
        <v>3.58</v>
      </c>
      <c r="I134" s="96"/>
      <c r="J134" s="95">
        <f t="shared" si="4"/>
        <v>0</v>
      </c>
      <c r="K134" s="98"/>
      <c r="L134" s="99">
        <v>3.58</v>
      </c>
      <c r="M134" s="100">
        <f t="shared" si="5"/>
        <v>0</v>
      </c>
    </row>
    <row r="135" spans="1:13" s="9" customFormat="1" ht="12.75" x14ac:dyDescent="0.2">
      <c r="A135" s="5">
        <v>44265</v>
      </c>
      <c r="B135" s="6" t="s">
        <v>124</v>
      </c>
      <c r="C135" s="7" t="s">
        <v>536</v>
      </c>
      <c r="D135" s="8" t="s">
        <v>537</v>
      </c>
      <c r="E135" s="93">
        <v>24.78</v>
      </c>
      <c r="F135" s="94">
        <v>0</v>
      </c>
      <c r="G135" s="95">
        <f t="shared" si="3"/>
        <v>0</v>
      </c>
      <c r="H135" s="93">
        <v>24.78</v>
      </c>
      <c r="I135" s="96"/>
      <c r="J135" s="95">
        <f t="shared" si="4"/>
        <v>0</v>
      </c>
      <c r="K135" s="98"/>
      <c r="L135" s="99">
        <v>24.78</v>
      </c>
      <c r="M135" s="100">
        <f t="shared" si="5"/>
        <v>0</v>
      </c>
    </row>
    <row r="136" spans="1:13" s="9" customFormat="1" ht="12.75" x14ac:dyDescent="0.2">
      <c r="A136" s="5">
        <v>44645</v>
      </c>
      <c r="B136" s="6" t="s">
        <v>387</v>
      </c>
      <c r="C136" s="7" t="s">
        <v>156</v>
      </c>
      <c r="D136" s="8" t="s">
        <v>423</v>
      </c>
      <c r="E136" s="93">
        <v>40.97</v>
      </c>
      <c r="F136" s="94">
        <v>22</v>
      </c>
      <c r="G136" s="95">
        <f t="shared" si="3"/>
        <v>901.33999999999992</v>
      </c>
      <c r="H136" s="93">
        <v>39</v>
      </c>
      <c r="I136" s="96"/>
      <c r="J136" s="95">
        <f t="shared" si="4"/>
        <v>0</v>
      </c>
      <c r="K136" s="98"/>
      <c r="L136" s="99">
        <v>40.97</v>
      </c>
      <c r="M136" s="100">
        <f t="shared" si="5"/>
        <v>0</v>
      </c>
    </row>
    <row r="137" spans="1:13" s="9" customFormat="1" ht="12.75" x14ac:dyDescent="0.2">
      <c r="A137" s="5">
        <v>44645</v>
      </c>
      <c r="B137" s="6" t="s">
        <v>387</v>
      </c>
      <c r="C137" s="7" t="s">
        <v>158</v>
      </c>
      <c r="D137" s="8" t="s">
        <v>296</v>
      </c>
      <c r="E137" s="93">
        <v>23.37</v>
      </c>
      <c r="F137" s="94">
        <v>25</v>
      </c>
      <c r="G137" s="95">
        <f t="shared" si="3"/>
        <v>584.25</v>
      </c>
      <c r="H137" s="93">
        <v>23</v>
      </c>
      <c r="I137" s="96"/>
      <c r="J137" s="95">
        <f t="shared" si="4"/>
        <v>0</v>
      </c>
      <c r="K137" s="98"/>
      <c r="L137" s="99">
        <v>23.37</v>
      </c>
      <c r="M137" s="100">
        <f t="shared" si="5"/>
        <v>0</v>
      </c>
    </row>
    <row r="138" spans="1:13" s="9" customFormat="1" ht="12.75" x14ac:dyDescent="0.2">
      <c r="A138" s="5">
        <v>44477</v>
      </c>
      <c r="B138" s="6" t="s">
        <v>387</v>
      </c>
      <c r="C138" s="7" t="s">
        <v>159</v>
      </c>
      <c r="D138" s="8" t="s">
        <v>152</v>
      </c>
      <c r="E138" s="93">
        <v>265</v>
      </c>
      <c r="F138" s="94">
        <v>9</v>
      </c>
      <c r="G138" s="95">
        <f t="shared" si="3"/>
        <v>2385</v>
      </c>
      <c r="H138" s="93">
        <v>265</v>
      </c>
      <c r="I138" s="96"/>
      <c r="J138" s="95">
        <f t="shared" si="4"/>
        <v>0</v>
      </c>
      <c r="K138" s="98"/>
      <c r="L138" s="99">
        <v>265</v>
      </c>
      <c r="M138" s="100">
        <f t="shared" si="5"/>
        <v>0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93">
        <v>542.79999999999995</v>
      </c>
      <c r="F139" s="94">
        <v>3</v>
      </c>
      <c r="G139" s="95">
        <f t="shared" si="3"/>
        <v>1628.3999999999999</v>
      </c>
      <c r="H139" s="93">
        <v>542.79999999999995</v>
      </c>
      <c r="I139" s="96"/>
      <c r="J139" s="95">
        <f t="shared" si="4"/>
        <v>0</v>
      </c>
      <c r="K139" s="98"/>
      <c r="L139" s="99">
        <v>542.79999999999995</v>
      </c>
      <c r="M139" s="100">
        <f t="shared" si="5"/>
        <v>0</v>
      </c>
    </row>
    <row r="140" spans="1:13" s="9" customFormat="1" ht="12.75" x14ac:dyDescent="0.2">
      <c r="A140" s="5">
        <v>43746</v>
      </c>
      <c r="B140" s="6" t="s">
        <v>538</v>
      </c>
      <c r="C140" s="7" t="s">
        <v>539</v>
      </c>
      <c r="D140" s="8" t="s">
        <v>540</v>
      </c>
      <c r="E140" s="102">
        <v>413</v>
      </c>
      <c r="F140" s="94">
        <v>0</v>
      </c>
      <c r="G140" s="95">
        <f t="shared" si="3"/>
        <v>0</v>
      </c>
      <c r="H140" s="102">
        <v>413</v>
      </c>
      <c r="I140" s="96"/>
      <c r="J140" s="95">
        <f t="shared" si="4"/>
        <v>0</v>
      </c>
      <c r="K140" s="98"/>
      <c r="L140" s="99">
        <v>413</v>
      </c>
      <c r="M140" s="100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101">
        <v>11.8</v>
      </c>
      <c r="F141" s="94">
        <v>30</v>
      </c>
      <c r="G141" s="95">
        <f t="shared" ref="G141:G204" si="6">E141*F141</f>
        <v>354</v>
      </c>
      <c r="H141" s="101">
        <v>11.8</v>
      </c>
      <c r="I141" s="96"/>
      <c r="J141" s="95">
        <f t="shared" si="4"/>
        <v>0</v>
      </c>
      <c r="K141" s="98"/>
      <c r="L141" s="99">
        <v>11.8</v>
      </c>
      <c r="M141" s="100">
        <f t="shared" si="5"/>
        <v>0</v>
      </c>
    </row>
    <row r="142" spans="1:13" s="9" customFormat="1" ht="12.75" x14ac:dyDescent="0.2">
      <c r="A142" s="5">
        <v>43746</v>
      </c>
      <c r="B142" s="6" t="s">
        <v>131</v>
      </c>
      <c r="C142" s="7" t="s">
        <v>541</v>
      </c>
      <c r="D142" s="8" t="s">
        <v>542</v>
      </c>
      <c r="E142" s="93">
        <v>430.7</v>
      </c>
      <c r="F142" s="94">
        <v>0</v>
      </c>
      <c r="G142" s="95">
        <f t="shared" si="6"/>
        <v>0</v>
      </c>
      <c r="H142" s="93">
        <v>430.7</v>
      </c>
      <c r="I142" s="96"/>
      <c r="J142" s="95">
        <f t="shared" ref="J142:J205" si="7">H142*I142</f>
        <v>0</v>
      </c>
      <c r="K142" s="98"/>
      <c r="L142" s="99">
        <v>430.7</v>
      </c>
      <c r="M142" s="100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543</v>
      </c>
      <c r="D143" s="8" t="s">
        <v>160</v>
      </c>
      <c r="E143" s="93">
        <v>276.12</v>
      </c>
      <c r="F143" s="94">
        <v>0</v>
      </c>
      <c r="G143" s="95">
        <f t="shared" si="6"/>
        <v>0</v>
      </c>
      <c r="H143" s="93">
        <v>276.12</v>
      </c>
      <c r="I143" s="96"/>
      <c r="J143" s="95">
        <f t="shared" si="7"/>
        <v>0</v>
      </c>
      <c r="K143" s="98"/>
      <c r="L143" s="99">
        <v>276.12</v>
      </c>
      <c r="M143" s="100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544</v>
      </c>
      <c r="D144" s="10" t="s">
        <v>545</v>
      </c>
      <c r="E144" s="101">
        <v>253.7</v>
      </c>
      <c r="F144" s="94">
        <v>0</v>
      </c>
      <c r="G144" s="95">
        <f t="shared" si="6"/>
        <v>0</v>
      </c>
      <c r="H144" s="101">
        <v>253.7</v>
      </c>
      <c r="I144" s="96"/>
      <c r="J144" s="95">
        <f t="shared" si="7"/>
        <v>0</v>
      </c>
      <c r="K144" s="98"/>
      <c r="L144" s="99">
        <v>253.7</v>
      </c>
      <c r="M144" s="100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546</v>
      </c>
      <c r="D145" s="8" t="s">
        <v>547</v>
      </c>
      <c r="E145" s="101">
        <v>498</v>
      </c>
      <c r="F145" s="94">
        <v>0</v>
      </c>
      <c r="G145" s="95">
        <f t="shared" si="6"/>
        <v>0</v>
      </c>
      <c r="H145" s="101">
        <v>498</v>
      </c>
      <c r="I145" s="96"/>
      <c r="J145" s="95">
        <f t="shared" si="7"/>
        <v>0</v>
      </c>
      <c r="K145" s="98"/>
      <c r="L145" s="99">
        <v>498</v>
      </c>
      <c r="M145" s="100">
        <f t="shared" si="8"/>
        <v>0</v>
      </c>
    </row>
    <row r="146" spans="1:13" s="9" customFormat="1" ht="12.75" x14ac:dyDescent="0.2">
      <c r="A146" s="107">
        <v>44503</v>
      </c>
      <c r="B146" s="6" t="s">
        <v>10</v>
      </c>
      <c r="C146" s="7" t="s">
        <v>166</v>
      </c>
      <c r="D146" s="8" t="s">
        <v>163</v>
      </c>
      <c r="E146" s="93">
        <v>300</v>
      </c>
      <c r="F146" s="94">
        <v>0</v>
      </c>
      <c r="G146" s="95">
        <f t="shared" si="6"/>
        <v>0</v>
      </c>
      <c r="H146" s="93">
        <v>300</v>
      </c>
      <c r="I146" s="96"/>
      <c r="J146" s="95">
        <f t="shared" si="7"/>
        <v>0</v>
      </c>
      <c r="K146" s="98"/>
      <c r="L146" s="99">
        <v>300</v>
      </c>
      <c r="M146" s="100">
        <f t="shared" si="8"/>
        <v>0</v>
      </c>
    </row>
    <row r="147" spans="1:13" s="9" customFormat="1" ht="12.75" x14ac:dyDescent="0.2">
      <c r="A147" s="107">
        <v>43909</v>
      </c>
      <c r="B147" s="6" t="s">
        <v>10</v>
      </c>
      <c r="C147" s="7" t="s">
        <v>167</v>
      </c>
      <c r="D147" s="8" t="s">
        <v>164</v>
      </c>
      <c r="E147" s="93">
        <v>383.5</v>
      </c>
      <c r="F147" s="94">
        <v>1</v>
      </c>
      <c r="G147" s="95">
        <f t="shared" si="6"/>
        <v>383.5</v>
      </c>
      <c r="H147" s="93">
        <v>383.5</v>
      </c>
      <c r="I147" s="96"/>
      <c r="J147" s="95">
        <f t="shared" si="7"/>
        <v>0</v>
      </c>
      <c r="K147" s="98"/>
      <c r="L147" s="99">
        <v>383.5</v>
      </c>
      <c r="M147" s="100">
        <f t="shared" si="8"/>
        <v>0</v>
      </c>
    </row>
    <row r="148" spans="1:13" s="9" customFormat="1" ht="12.75" x14ac:dyDescent="0.2">
      <c r="A148" s="107">
        <v>43895</v>
      </c>
      <c r="B148" s="6" t="s">
        <v>35</v>
      </c>
      <c r="C148" s="7" t="s">
        <v>548</v>
      </c>
      <c r="D148" s="8" t="s">
        <v>549</v>
      </c>
      <c r="E148" s="93">
        <v>64.900000000000006</v>
      </c>
      <c r="F148" s="94">
        <v>0</v>
      </c>
      <c r="G148" s="95">
        <f t="shared" si="6"/>
        <v>0</v>
      </c>
      <c r="H148" s="93">
        <v>64.900000000000006</v>
      </c>
      <c r="I148" s="96"/>
      <c r="J148" s="95">
        <f t="shared" si="7"/>
        <v>0</v>
      </c>
      <c r="K148" s="98"/>
      <c r="L148" s="99">
        <v>64.900000000000006</v>
      </c>
      <c r="M148" s="100">
        <f t="shared" si="8"/>
        <v>0</v>
      </c>
    </row>
    <row r="149" spans="1:13" s="9" customFormat="1" ht="12.75" x14ac:dyDescent="0.2">
      <c r="A149" s="107">
        <v>43909</v>
      </c>
      <c r="B149" s="6" t="s">
        <v>10</v>
      </c>
      <c r="C149" s="7" t="s">
        <v>550</v>
      </c>
      <c r="D149" s="8" t="s">
        <v>551</v>
      </c>
      <c r="E149" s="93">
        <v>419.89999999999992</v>
      </c>
      <c r="F149" s="94">
        <v>0</v>
      </c>
      <c r="G149" s="95">
        <f t="shared" si="6"/>
        <v>0</v>
      </c>
      <c r="H149" s="93">
        <v>419.89999999999992</v>
      </c>
      <c r="I149" s="96"/>
      <c r="J149" s="95">
        <f t="shared" si="7"/>
        <v>0</v>
      </c>
      <c r="K149" s="98"/>
      <c r="L149" s="99">
        <v>419.89999999999992</v>
      </c>
      <c r="M149" s="100">
        <f t="shared" si="8"/>
        <v>0</v>
      </c>
    </row>
    <row r="150" spans="1:13" s="9" customFormat="1" ht="12.75" x14ac:dyDescent="0.2">
      <c r="A150" s="107">
        <v>44364</v>
      </c>
      <c r="B150" s="6" t="s">
        <v>387</v>
      </c>
      <c r="C150" s="7" t="s">
        <v>169</v>
      </c>
      <c r="D150" s="8" t="s">
        <v>297</v>
      </c>
      <c r="E150" s="93">
        <v>24.4</v>
      </c>
      <c r="F150" s="94">
        <v>40</v>
      </c>
      <c r="G150" s="95">
        <f t="shared" si="6"/>
        <v>976</v>
      </c>
      <c r="H150" s="93">
        <v>24.4</v>
      </c>
      <c r="I150" s="96"/>
      <c r="J150" s="95">
        <f t="shared" si="7"/>
        <v>0</v>
      </c>
      <c r="K150" s="98"/>
      <c r="L150" s="99">
        <v>24.4</v>
      </c>
      <c r="M150" s="100">
        <f t="shared" si="8"/>
        <v>0</v>
      </c>
    </row>
    <row r="151" spans="1:13" s="9" customFormat="1" ht="12.75" x14ac:dyDescent="0.2">
      <c r="A151" s="107">
        <v>44265</v>
      </c>
      <c r="B151" s="6" t="s">
        <v>387</v>
      </c>
      <c r="C151" s="7" t="s">
        <v>552</v>
      </c>
      <c r="D151" s="8" t="s">
        <v>553</v>
      </c>
      <c r="E151" s="101">
        <v>43</v>
      </c>
      <c r="F151" s="94">
        <v>0</v>
      </c>
      <c r="G151" s="95">
        <f t="shared" si="6"/>
        <v>0</v>
      </c>
      <c r="H151" s="101">
        <v>43</v>
      </c>
      <c r="I151" s="96"/>
      <c r="J151" s="95">
        <f t="shared" si="7"/>
        <v>0</v>
      </c>
      <c r="K151" s="98"/>
      <c r="L151" s="99">
        <v>43</v>
      </c>
      <c r="M151" s="100">
        <f t="shared" si="8"/>
        <v>0</v>
      </c>
    </row>
    <row r="152" spans="1:13" s="9" customFormat="1" ht="12.75" x14ac:dyDescent="0.2">
      <c r="A152" s="107">
        <v>44503</v>
      </c>
      <c r="B152" s="6" t="s">
        <v>10</v>
      </c>
      <c r="C152" s="7" t="s">
        <v>171</v>
      </c>
      <c r="D152" s="8" t="s">
        <v>168</v>
      </c>
      <c r="E152" s="93">
        <v>5.55</v>
      </c>
      <c r="F152" s="94">
        <v>3</v>
      </c>
      <c r="G152" s="95">
        <f t="shared" si="6"/>
        <v>16.649999999999999</v>
      </c>
      <c r="H152" s="93">
        <v>5.55</v>
      </c>
      <c r="I152" s="96"/>
      <c r="J152" s="95">
        <f t="shared" si="7"/>
        <v>0</v>
      </c>
      <c r="K152" s="98"/>
      <c r="L152" s="99">
        <v>5.55</v>
      </c>
      <c r="M152" s="100">
        <f t="shared" si="8"/>
        <v>0</v>
      </c>
    </row>
    <row r="153" spans="1:13" s="9" customFormat="1" ht="12.75" x14ac:dyDescent="0.2">
      <c r="A153" s="107">
        <v>43622</v>
      </c>
      <c r="B153" s="6" t="s">
        <v>16</v>
      </c>
      <c r="C153" s="7" t="s">
        <v>554</v>
      </c>
      <c r="D153" s="8" t="s">
        <v>555</v>
      </c>
      <c r="E153" s="101">
        <v>1939.61</v>
      </c>
      <c r="F153" s="94">
        <v>0</v>
      </c>
      <c r="G153" s="95">
        <f t="shared" si="6"/>
        <v>0</v>
      </c>
      <c r="H153" s="101">
        <v>1939.61</v>
      </c>
      <c r="I153" s="96"/>
      <c r="J153" s="95">
        <f t="shared" si="7"/>
        <v>0</v>
      </c>
      <c r="K153" s="98"/>
      <c r="L153" s="99">
        <v>1939.61</v>
      </c>
      <c r="M153" s="100">
        <f t="shared" si="8"/>
        <v>0</v>
      </c>
    </row>
    <row r="154" spans="1:13" s="9" customFormat="1" ht="12.75" x14ac:dyDescent="0.2">
      <c r="A154" s="107">
        <v>44503</v>
      </c>
      <c r="B154" s="6" t="s">
        <v>907</v>
      </c>
      <c r="C154" s="7" t="s">
        <v>556</v>
      </c>
      <c r="D154" s="8" t="s">
        <v>557</v>
      </c>
      <c r="E154" s="101">
        <v>124.37</v>
      </c>
      <c r="F154" s="94">
        <v>0</v>
      </c>
      <c r="G154" s="95">
        <f t="shared" si="6"/>
        <v>0</v>
      </c>
      <c r="H154" s="101">
        <v>124.37</v>
      </c>
      <c r="I154" s="96"/>
      <c r="J154" s="95">
        <f t="shared" si="7"/>
        <v>0</v>
      </c>
      <c r="K154" s="98"/>
      <c r="L154" s="99">
        <v>124.37</v>
      </c>
      <c r="M154" s="100">
        <f t="shared" si="8"/>
        <v>0</v>
      </c>
    </row>
    <row r="155" spans="1:13" s="9" customFormat="1" ht="12.75" x14ac:dyDescent="0.2">
      <c r="A155" s="107">
        <v>44657</v>
      </c>
      <c r="B155" s="6" t="s">
        <v>908</v>
      </c>
      <c r="C155" s="7" t="s">
        <v>175</v>
      </c>
      <c r="D155" s="8" t="s">
        <v>170</v>
      </c>
      <c r="E155" s="93">
        <v>88.5</v>
      </c>
      <c r="F155" s="94">
        <v>4</v>
      </c>
      <c r="G155" s="95">
        <f t="shared" si="6"/>
        <v>354</v>
      </c>
      <c r="H155" s="93">
        <v>88.5</v>
      </c>
      <c r="I155" s="96"/>
      <c r="J155" s="95">
        <f t="shared" si="7"/>
        <v>0</v>
      </c>
      <c r="K155" s="98"/>
      <c r="L155" s="99">
        <v>88.5</v>
      </c>
      <c r="M155" s="100">
        <f t="shared" si="8"/>
        <v>0</v>
      </c>
    </row>
    <row r="156" spans="1:13" s="9" customFormat="1" ht="12.75" x14ac:dyDescent="0.2">
      <c r="A156" s="107">
        <v>43889</v>
      </c>
      <c r="B156" s="6" t="s">
        <v>909</v>
      </c>
      <c r="C156" s="7" t="s">
        <v>558</v>
      </c>
      <c r="D156" s="8" t="s">
        <v>559</v>
      </c>
      <c r="E156" s="93">
        <v>472</v>
      </c>
      <c r="F156" s="94">
        <v>0</v>
      </c>
      <c r="G156" s="95">
        <f t="shared" si="6"/>
        <v>0</v>
      </c>
      <c r="H156" s="93">
        <v>472</v>
      </c>
      <c r="I156" s="96"/>
      <c r="J156" s="95">
        <f t="shared" si="7"/>
        <v>0</v>
      </c>
      <c r="K156" s="98"/>
      <c r="L156" s="99">
        <v>472</v>
      </c>
      <c r="M156" s="100">
        <f t="shared" si="8"/>
        <v>0</v>
      </c>
    </row>
    <row r="157" spans="1:13" s="9" customFormat="1" ht="12.75" x14ac:dyDescent="0.2">
      <c r="A157" s="107">
        <v>44671</v>
      </c>
      <c r="B157" s="6" t="s">
        <v>910</v>
      </c>
      <c r="C157" s="7" t="s">
        <v>560</v>
      </c>
      <c r="D157" s="8" t="s">
        <v>561</v>
      </c>
      <c r="E157" s="93">
        <v>224.2</v>
      </c>
      <c r="F157" s="94">
        <v>0</v>
      </c>
      <c r="G157" s="95">
        <f t="shared" si="6"/>
        <v>0</v>
      </c>
      <c r="H157" s="93">
        <v>224.2</v>
      </c>
      <c r="I157" s="96"/>
      <c r="J157" s="95">
        <f t="shared" si="7"/>
        <v>0</v>
      </c>
      <c r="K157" s="98"/>
      <c r="L157" s="99">
        <v>224.2</v>
      </c>
      <c r="M157" s="100">
        <f t="shared" si="8"/>
        <v>0</v>
      </c>
    </row>
    <row r="158" spans="1:13" s="9" customFormat="1" ht="12.75" x14ac:dyDescent="0.2">
      <c r="A158" s="107">
        <v>44543</v>
      </c>
      <c r="B158" s="6" t="s">
        <v>908</v>
      </c>
      <c r="C158" s="7" t="s">
        <v>177</v>
      </c>
      <c r="D158" s="8" t="s">
        <v>172</v>
      </c>
      <c r="E158" s="93">
        <v>73.75</v>
      </c>
      <c r="F158" s="94">
        <v>0</v>
      </c>
      <c r="G158" s="95">
        <f t="shared" si="6"/>
        <v>0</v>
      </c>
      <c r="H158" s="93">
        <v>73.75</v>
      </c>
      <c r="I158" s="96"/>
      <c r="J158" s="95">
        <f t="shared" si="7"/>
        <v>0</v>
      </c>
      <c r="K158" s="98"/>
      <c r="L158" s="99">
        <v>73.75</v>
      </c>
      <c r="M158" s="100">
        <f t="shared" si="8"/>
        <v>0</v>
      </c>
    </row>
    <row r="159" spans="1:13" s="9" customFormat="1" ht="12.75" x14ac:dyDescent="0.2">
      <c r="A159" s="107">
        <v>44487</v>
      </c>
      <c r="B159" s="6" t="s">
        <v>911</v>
      </c>
      <c r="C159" s="7" t="s">
        <v>179</v>
      </c>
      <c r="D159" s="8" t="s">
        <v>422</v>
      </c>
      <c r="E159" s="93">
        <v>98.33</v>
      </c>
      <c r="F159" s="94">
        <v>3</v>
      </c>
      <c r="G159" s="95">
        <f t="shared" si="6"/>
        <v>294.99</v>
      </c>
      <c r="H159" s="93">
        <v>98.333333300000007</v>
      </c>
      <c r="I159" s="96"/>
      <c r="J159" s="95">
        <f t="shared" si="7"/>
        <v>0</v>
      </c>
      <c r="K159" s="98"/>
      <c r="L159" s="99">
        <v>98.333333300000007</v>
      </c>
      <c r="M159" s="100">
        <f t="shared" si="8"/>
        <v>0</v>
      </c>
    </row>
    <row r="160" spans="1:13" s="9" customFormat="1" ht="12.75" x14ac:dyDescent="0.2">
      <c r="A160" s="107">
        <v>44503</v>
      </c>
      <c r="B160" s="6" t="s">
        <v>908</v>
      </c>
      <c r="C160" s="7" t="s">
        <v>562</v>
      </c>
      <c r="D160" s="8" t="s">
        <v>563</v>
      </c>
      <c r="E160" s="93">
        <v>3304</v>
      </c>
      <c r="F160" s="94">
        <v>0</v>
      </c>
      <c r="G160" s="95">
        <f t="shared" si="6"/>
        <v>0</v>
      </c>
      <c r="H160" s="93">
        <v>3304</v>
      </c>
      <c r="I160" s="96"/>
      <c r="J160" s="95">
        <f t="shared" si="7"/>
        <v>0</v>
      </c>
      <c r="K160" s="98"/>
      <c r="L160" s="99">
        <v>3304</v>
      </c>
      <c r="M160" s="100">
        <f t="shared" si="8"/>
        <v>0</v>
      </c>
    </row>
    <row r="161" spans="1:13" s="9" customFormat="1" ht="12.75" x14ac:dyDescent="0.2">
      <c r="A161" s="107">
        <v>43566</v>
      </c>
      <c r="B161" s="6" t="s">
        <v>732</v>
      </c>
      <c r="C161" s="7" t="s">
        <v>564</v>
      </c>
      <c r="D161" s="8" t="s">
        <v>565</v>
      </c>
      <c r="E161" s="93">
        <v>69.62</v>
      </c>
      <c r="F161" s="94">
        <v>0</v>
      </c>
      <c r="G161" s="95">
        <f t="shared" si="6"/>
        <v>0</v>
      </c>
      <c r="H161" s="93">
        <v>69.62</v>
      </c>
      <c r="I161" s="96"/>
      <c r="J161" s="95">
        <f t="shared" si="7"/>
        <v>0</v>
      </c>
      <c r="K161" s="98"/>
      <c r="L161" s="99">
        <v>69.62</v>
      </c>
      <c r="M161" s="100">
        <f t="shared" si="8"/>
        <v>0</v>
      </c>
    </row>
    <row r="162" spans="1:13" s="9" customFormat="1" ht="12.75" x14ac:dyDescent="0.2">
      <c r="A162" s="5">
        <v>43909</v>
      </c>
      <c r="B162" s="6" t="s">
        <v>10</v>
      </c>
      <c r="C162" s="7" t="s">
        <v>181</v>
      </c>
      <c r="D162" s="8" t="s">
        <v>176</v>
      </c>
      <c r="E162" s="101">
        <v>39</v>
      </c>
      <c r="F162" s="94">
        <v>2</v>
      </c>
      <c r="G162" s="95">
        <f t="shared" si="6"/>
        <v>78</v>
      </c>
      <c r="H162" s="101">
        <v>39</v>
      </c>
      <c r="I162" s="96"/>
      <c r="J162" s="95">
        <f t="shared" si="7"/>
        <v>0</v>
      </c>
      <c r="K162" s="98"/>
      <c r="L162" s="99">
        <v>39</v>
      </c>
      <c r="M162" s="100">
        <f t="shared" si="8"/>
        <v>0</v>
      </c>
    </row>
    <row r="163" spans="1:13" s="9" customFormat="1" ht="12.75" x14ac:dyDescent="0.2">
      <c r="A163" s="108">
        <v>43909</v>
      </c>
      <c r="B163" s="109" t="s">
        <v>10</v>
      </c>
      <c r="C163" s="7" t="s">
        <v>183</v>
      </c>
      <c r="D163" s="8" t="s">
        <v>178</v>
      </c>
      <c r="E163" s="101">
        <v>200</v>
      </c>
      <c r="F163" s="94">
        <v>2</v>
      </c>
      <c r="G163" s="95">
        <f t="shared" si="6"/>
        <v>400</v>
      </c>
      <c r="H163" s="101">
        <v>200</v>
      </c>
      <c r="I163" s="96"/>
      <c r="J163" s="95">
        <f t="shared" si="7"/>
        <v>0</v>
      </c>
      <c r="K163" s="98"/>
      <c r="L163" s="99">
        <v>200</v>
      </c>
      <c r="M163" s="100">
        <f t="shared" si="8"/>
        <v>0</v>
      </c>
    </row>
    <row r="164" spans="1:13" s="9" customFormat="1" ht="12.75" x14ac:dyDescent="0.2">
      <c r="A164" s="107">
        <v>44657</v>
      </c>
      <c r="B164" s="6" t="s">
        <v>13</v>
      </c>
      <c r="C164" s="7" t="s">
        <v>566</v>
      </c>
      <c r="D164" s="8" t="s">
        <v>567</v>
      </c>
      <c r="E164" s="93">
        <v>312.7</v>
      </c>
      <c r="F164" s="94">
        <v>0</v>
      </c>
      <c r="G164" s="95">
        <f t="shared" si="6"/>
        <v>0</v>
      </c>
      <c r="H164" s="93">
        <v>312.7</v>
      </c>
      <c r="I164" s="96"/>
      <c r="J164" s="95">
        <f t="shared" si="7"/>
        <v>0</v>
      </c>
      <c r="K164" s="98"/>
      <c r="L164" s="99">
        <v>312.7</v>
      </c>
      <c r="M164" s="100">
        <f t="shared" si="8"/>
        <v>0</v>
      </c>
    </row>
    <row r="165" spans="1:13" s="9" customFormat="1" ht="12.75" x14ac:dyDescent="0.2">
      <c r="A165" s="110">
        <v>44123</v>
      </c>
      <c r="B165" s="111" t="s">
        <v>13</v>
      </c>
      <c r="C165" s="7" t="s">
        <v>185</v>
      </c>
      <c r="D165" s="112" t="s">
        <v>180</v>
      </c>
      <c r="E165" s="101">
        <v>800</v>
      </c>
      <c r="F165" s="94">
        <v>4</v>
      </c>
      <c r="G165" s="95">
        <f t="shared" si="6"/>
        <v>3200</v>
      </c>
      <c r="H165" s="101">
        <v>800</v>
      </c>
      <c r="I165" s="96"/>
      <c r="J165" s="95">
        <f t="shared" si="7"/>
        <v>0</v>
      </c>
      <c r="K165" s="98"/>
      <c r="L165" s="99">
        <v>800</v>
      </c>
      <c r="M165" s="100">
        <f t="shared" si="8"/>
        <v>0</v>
      </c>
    </row>
    <row r="166" spans="1:13" s="9" customFormat="1" ht="12.75" x14ac:dyDescent="0.2">
      <c r="A166" s="5">
        <v>44007</v>
      </c>
      <c r="B166" s="6" t="s">
        <v>912</v>
      </c>
      <c r="C166" s="7" t="s">
        <v>568</v>
      </c>
      <c r="D166" s="8" t="s">
        <v>569</v>
      </c>
      <c r="E166" s="101">
        <v>118.44</v>
      </c>
      <c r="F166" s="94">
        <v>0</v>
      </c>
      <c r="G166" s="95">
        <f t="shared" si="6"/>
        <v>0</v>
      </c>
      <c r="H166" s="101">
        <v>118.44</v>
      </c>
      <c r="I166" s="96"/>
      <c r="J166" s="95">
        <f t="shared" si="7"/>
        <v>0</v>
      </c>
      <c r="K166" s="98"/>
      <c r="L166" s="99">
        <v>118.44</v>
      </c>
      <c r="M166" s="100">
        <f t="shared" si="8"/>
        <v>0</v>
      </c>
    </row>
    <row r="167" spans="1:13" s="9" customFormat="1" ht="12.75" x14ac:dyDescent="0.2">
      <c r="A167" s="5">
        <v>44123</v>
      </c>
      <c r="B167" s="6" t="s">
        <v>17</v>
      </c>
      <c r="C167" s="7" t="s">
        <v>187</v>
      </c>
      <c r="D167" s="8" t="s">
        <v>182</v>
      </c>
      <c r="E167" s="93">
        <v>354</v>
      </c>
      <c r="F167" s="94">
        <v>0</v>
      </c>
      <c r="G167" s="95">
        <f t="shared" si="6"/>
        <v>0</v>
      </c>
      <c r="H167" s="93">
        <v>354</v>
      </c>
      <c r="I167" s="96"/>
      <c r="J167" s="95">
        <f t="shared" si="7"/>
        <v>0</v>
      </c>
      <c r="K167" s="98"/>
      <c r="L167" s="99">
        <v>354</v>
      </c>
      <c r="M167" s="100">
        <f t="shared" si="8"/>
        <v>0</v>
      </c>
    </row>
    <row r="168" spans="1:13" s="9" customFormat="1" ht="12.75" x14ac:dyDescent="0.2">
      <c r="A168" s="5">
        <v>43892</v>
      </c>
      <c r="B168" s="6" t="s">
        <v>17</v>
      </c>
      <c r="C168" s="7" t="s">
        <v>570</v>
      </c>
      <c r="D168" s="8" t="s">
        <v>571</v>
      </c>
      <c r="E168" s="93">
        <v>1168.2</v>
      </c>
      <c r="F168" s="94">
        <v>0</v>
      </c>
      <c r="G168" s="95">
        <f t="shared" si="6"/>
        <v>0</v>
      </c>
      <c r="H168" s="93">
        <v>1168.2</v>
      </c>
      <c r="I168" s="96"/>
      <c r="J168" s="95">
        <f t="shared" si="7"/>
        <v>0</v>
      </c>
      <c r="K168" s="98"/>
      <c r="L168" s="99">
        <v>1168.2</v>
      </c>
      <c r="M168" s="100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93">
        <v>57.82</v>
      </c>
      <c r="F169" s="94">
        <v>20</v>
      </c>
      <c r="G169" s="95">
        <f t="shared" si="6"/>
        <v>1156.4000000000001</v>
      </c>
      <c r="H169" s="93">
        <v>47.2</v>
      </c>
      <c r="I169" s="96"/>
      <c r="J169" s="95">
        <f t="shared" si="7"/>
        <v>0</v>
      </c>
      <c r="K169" s="98"/>
      <c r="L169" s="99">
        <v>47.2</v>
      </c>
      <c r="M169" s="100">
        <f t="shared" si="8"/>
        <v>0</v>
      </c>
    </row>
    <row r="170" spans="1:13" s="9" customFormat="1" ht="13.5" thickBot="1" x14ac:dyDescent="0.25">
      <c r="A170" s="5">
        <v>44365</v>
      </c>
      <c r="B170" s="6" t="s">
        <v>17</v>
      </c>
      <c r="C170" s="7" t="s">
        <v>572</v>
      </c>
      <c r="D170" s="8" t="s">
        <v>573</v>
      </c>
      <c r="E170" s="93">
        <v>73.16</v>
      </c>
      <c r="F170" s="113">
        <v>0</v>
      </c>
      <c r="G170" s="95">
        <f t="shared" si="6"/>
        <v>0</v>
      </c>
      <c r="H170" s="93">
        <v>73.16</v>
      </c>
      <c r="I170" s="114"/>
      <c r="J170" s="95">
        <f t="shared" si="7"/>
        <v>0</v>
      </c>
      <c r="K170" s="98"/>
      <c r="L170" s="99">
        <v>73.16</v>
      </c>
      <c r="M170" s="100">
        <f t="shared" si="8"/>
        <v>0</v>
      </c>
    </row>
    <row r="171" spans="1:13" s="9" customFormat="1" ht="12.75" x14ac:dyDescent="0.2">
      <c r="A171" s="5">
        <v>44281</v>
      </c>
      <c r="B171" s="6" t="s">
        <v>32</v>
      </c>
      <c r="C171" s="7" t="s">
        <v>191</v>
      </c>
      <c r="D171" s="8" t="s">
        <v>186</v>
      </c>
      <c r="E171" s="101">
        <v>64.02</v>
      </c>
      <c r="F171" s="115">
        <v>5</v>
      </c>
      <c r="G171" s="95">
        <f t="shared" si="6"/>
        <v>320.09999999999997</v>
      </c>
      <c r="H171" s="101">
        <v>47.2</v>
      </c>
      <c r="I171" s="116"/>
      <c r="J171" s="95">
        <f t="shared" si="7"/>
        <v>0</v>
      </c>
      <c r="K171" s="98"/>
      <c r="L171" s="99">
        <v>64.02</v>
      </c>
      <c r="M171" s="100">
        <f t="shared" si="8"/>
        <v>0</v>
      </c>
    </row>
    <row r="172" spans="1:13" s="9" customFormat="1" ht="12.75" x14ac:dyDescent="0.2">
      <c r="A172" s="5">
        <v>43594</v>
      </c>
      <c r="B172" s="6" t="s">
        <v>32</v>
      </c>
      <c r="C172" s="7" t="s">
        <v>193</v>
      </c>
      <c r="D172" s="8" t="s">
        <v>188</v>
      </c>
      <c r="E172" s="93">
        <v>79.22</v>
      </c>
      <c r="F172" s="94">
        <v>6</v>
      </c>
      <c r="G172" s="95">
        <f t="shared" si="6"/>
        <v>475.32</v>
      </c>
      <c r="H172" s="93">
        <v>60</v>
      </c>
      <c r="I172" s="96"/>
      <c r="J172" s="95">
        <f t="shared" si="7"/>
        <v>0</v>
      </c>
      <c r="K172" s="98"/>
      <c r="L172" s="99">
        <v>79.22</v>
      </c>
      <c r="M172" s="100">
        <f t="shared" si="8"/>
        <v>0</v>
      </c>
    </row>
    <row r="173" spans="1:13" s="9" customFormat="1" ht="12.75" x14ac:dyDescent="0.2">
      <c r="A173" s="5">
        <v>44123</v>
      </c>
      <c r="B173" s="6" t="s">
        <v>173</v>
      </c>
      <c r="C173" s="7" t="s">
        <v>574</v>
      </c>
      <c r="D173" s="8" t="s">
        <v>575</v>
      </c>
      <c r="E173" s="101">
        <v>150.57</v>
      </c>
      <c r="F173" s="94">
        <v>0</v>
      </c>
      <c r="G173" s="95">
        <f t="shared" si="6"/>
        <v>0</v>
      </c>
      <c r="H173" s="101">
        <v>150.57</v>
      </c>
      <c r="I173" s="96"/>
      <c r="J173" s="95">
        <f t="shared" si="7"/>
        <v>0</v>
      </c>
      <c r="K173" s="98"/>
      <c r="L173" s="99">
        <v>150.57</v>
      </c>
      <c r="M173" s="100">
        <f t="shared" si="8"/>
        <v>0</v>
      </c>
    </row>
    <row r="174" spans="1:13" s="9" customFormat="1" ht="12.75" x14ac:dyDescent="0.2">
      <c r="A174" s="5">
        <v>44281</v>
      </c>
      <c r="B174" s="6" t="s">
        <v>32</v>
      </c>
      <c r="C174" s="7" t="s">
        <v>194</v>
      </c>
      <c r="D174" s="8" t="s">
        <v>190</v>
      </c>
      <c r="E174" s="93">
        <v>32.5</v>
      </c>
      <c r="F174" s="94">
        <v>0</v>
      </c>
      <c r="G174" s="95">
        <f t="shared" si="6"/>
        <v>0</v>
      </c>
      <c r="H174" s="93">
        <v>32.5</v>
      </c>
      <c r="I174" s="96"/>
      <c r="J174" s="95">
        <f t="shared" si="7"/>
        <v>0</v>
      </c>
      <c r="K174" s="98"/>
      <c r="L174" s="99">
        <v>32.5</v>
      </c>
      <c r="M174" s="100">
        <f t="shared" si="8"/>
        <v>0</v>
      </c>
    </row>
    <row r="175" spans="1:13" s="9" customFormat="1" ht="12.75" x14ac:dyDescent="0.2">
      <c r="A175" s="5">
        <v>44281</v>
      </c>
      <c r="B175" s="6" t="s">
        <v>32</v>
      </c>
      <c r="C175" s="7" t="s">
        <v>576</v>
      </c>
      <c r="D175" s="10" t="s">
        <v>577</v>
      </c>
      <c r="E175" s="101">
        <v>236</v>
      </c>
      <c r="F175" s="94">
        <v>0</v>
      </c>
      <c r="G175" s="95">
        <f t="shared" si="6"/>
        <v>0</v>
      </c>
      <c r="H175" s="101">
        <v>236</v>
      </c>
      <c r="I175" s="96"/>
      <c r="J175" s="95">
        <f t="shared" si="7"/>
        <v>0</v>
      </c>
      <c r="K175" s="98"/>
      <c r="L175" s="99">
        <v>236</v>
      </c>
      <c r="M175" s="100">
        <f t="shared" si="8"/>
        <v>0</v>
      </c>
    </row>
    <row r="176" spans="1:13" s="9" customFormat="1" ht="12.75" x14ac:dyDescent="0.2">
      <c r="A176" s="5">
        <v>43790</v>
      </c>
      <c r="B176" s="6" t="s">
        <v>173</v>
      </c>
      <c r="C176" s="7" t="s">
        <v>196</v>
      </c>
      <c r="D176" s="8" t="s">
        <v>192</v>
      </c>
      <c r="E176" s="101">
        <v>9.6199999999999992</v>
      </c>
      <c r="F176" s="94">
        <v>8</v>
      </c>
      <c r="G176" s="95">
        <f t="shared" si="6"/>
        <v>76.959999999999994</v>
      </c>
      <c r="H176" s="101">
        <v>9.6199999999999992</v>
      </c>
      <c r="I176" s="96"/>
      <c r="J176" s="95">
        <f t="shared" si="7"/>
        <v>0</v>
      </c>
      <c r="K176" s="98"/>
      <c r="L176" s="99">
        <v>9.6199999999999992</v>
      </c>
      <c r="M176" s="100">
        <f t="shared" si="8"/>
        <v>0</v>
      </c>
    </row>
    <row r="177" spans="1:13" s="9" customFormat="1" ht="12.75" x14ac:dyDescent="0.2">
      <c r="A177" s="5">
        <v>44364</v>
      </c>
      <c r="B177" s="6" t="s">
        <v>909</v>
      </c>
      <c r="C177" s="7" t="s">
        <v>578</v>
      </c>
      <c r="D177" s="8" t="s">
        <v>579</v>
      </c>
      <c r="E177" s="102">
        <v>442.5</v>
      </c>
      <c r="F177" s="94">
        <v>0</v>
      </c>
      <c r="G177" s="95">
        <f t="shared" si="6"/>
        <v>0</v>
      </c>
      <c r="H177" s="102">
        <v>442.5</v>
      </c>
      <c r="I177" s="96"/>
      <c r="J177" s="95">
        <f t="shared" si="7"/>
        <v>0</v>
      </c>
      <c r="K177" s="98"/>
      <c r="L177" s="99">
        <v>442.5</v>
      </c>
      <c r="M177" s="100">
        <f t="shared" si="8"/>
        <v>0</v>
      </c>
    </row>
    <row r="178" spans="1:13" s="9" customFormat="1" ht="12.75" x14ac:dyDescent="0.2">
      <c r="A178" s="5">
        <v>44543</v>
      </c>
      <c r="B178" s="6" t="s">
        <v>173</v>
      </c>
      <c r="C178" s="7" t="s">
        <v>198</v>
      </c>
      <c r="D178" s="8" t="s">
        <v>913</v>
      </c>
      <c r="E178" s="101">
        <v>19.39</v>
      </c>
      <c r="F178" s="94">
        <v>10</v>
      </c>
      <c r="G178" s="95">
        <f t="shared" si="6"/>
        <v>193.9</v>
      </c>
      <c r="H178" s="101">
        <v>23.6</v>
      </c>
      <c r="I178" s="96"/>
      <c r="J178" s="95">
        <f t="shared" si="7"/>
        <v>0</v>
      </c>
      <c r="K178" s="98"/>
      <c r="L178" s="99">
        <v>19.39</v>
      </c>
      <c r="M178" s="100">
        <f t="shared" si="8"/>
        <v>0</v>
      </c>
    </row>
    <row r="179" spans="1:13" s="9" customFormat="1" ht="12.75" x14ac:dyDescent="0.2">
      <c r="A179" s="5">
        <v>44545</v>
      </c>
      <c r="B179" s="6" t="s">
        <v>16</v>
      </c>
      <c r="C179" s="7" t="s">
        <v>200</v>
      </c>
      <c r="D179" s="10" t="s">
        <v>298</v>
      </c>
      <c r="E179" s="101">
        <v>1001</v>
      </c>
      <c r="F179" s="94">
        <v>2</v>
      </c>
      <c r="G179" s="95">
        <f t="shared" si="6"/>
        <v>2002</v>
      </c>
      <c r="H179" s="101">
        <v>1001</v>
      </c>
      <c r="I179" s="96"/>
      <c r="J179" s="95">
        <f t="shared" si="7"/>
        <v>0</v>
      </c>
      <c r="K179" s="98"/>
      <c r="L179" s="99">
        <v>1001</v>
      </c>
      <c r="M179" s="100">
        <f t="shared" si="8"/>
        <v>0</v>
      </c>
    </row>
    <row r="180" spans="1:13" s="9" customFormat="1" ht="12.75" x14ac:dyDescent="0.2">
      <c r="A180" s="5">
        <v>44645</v>
      </c>
      <c r="B180" s="6" t="s">
        <v>16</v>
      </c>
      <c r="C180" s="7" t="s">
        <v>202</v>
      </c>
      <c r="D180" s="8" t="s">
        <v>195</v>
      </c>
      <c r="E180" s="101">
        <v>26</v>
      </c>
      <c r="F180" s="94">
        <v>0</v>
      </c>
      <c r="G180" s="95">
        <f t="shared" si="6"/>
        <v>0</v>
      </c>
      <c r="H180" s="101">
        <v>26</v>
      </c>
      <c r="I180" s="96"/>
      <c r="J180" s="95">
        <f t="shared" si="7"/>
        <v>0</v>
      </c>
      <c r="K180" s="98"/>
      <c r="L180" s="99">
        <v>26</v>
      </c>
      <c r="M180" s="100">
        <f t="shared" si="8"/>
        <v>0</v>
      </c>
    </row>
    <row r="181" spans="1:13" s="9" customFormat="1" ht="12.75" x14ac:dyDescent="0.2">
      <c r="A181" s="5">
        <v>43892</v>
      </c>
      <c r="B181" s="6" t="s">
        <v>910</v>
      </c>
      <c r="C181" s="7" t="s">
        <v>580</v>
      </c>
      <c r="D181" s="8" t="s">
        <v>581</v>
      </c>
      <c r="E181" s="102">
        <v>767</v>
      </c>
      <c r="F181" s="94">
        <v>0</v>
      </c>
      <c r="G181" s="95">
        <f t="shared" si="6"/>
        <v>0</v>
      </c>
      <c r="H181" s="102">
        <v>767</v>
      </c>
      <c r="I181" s="96"/>
      <c r="J181" s="95">
        <f t="shared" si="7"/>
        <v>0</v>
      </c>
      <c r="K181" s="98"/>
      <c r="L181" s="99">
        <v>767</v>
      </c>
      <c r="M181" s="100">
        <f t="shared" si="8"/>
        <v>0</v>
      </c>
    </row>
    <row r="182" spans="1:13" s="9" customFormat="1" ht="12.75" x14ac:dyDescent="0.2">
      <c r="A182" s="5">
        <v>43591</v>
      </c>
      <c r="B182" s="6" t="s">
        <v>914</v>
      </c>
      <c r="C182" s="7" t="s">
        <v>205</v>
      </c>
      <c r="D182" s="8" t="s">
        <v>197</v>
      </c>
      <c r="E182" s="101">
        <v>31.2</v>
      </c>
      <c r="F182" s="94">
        <v>18</v>
      </c>
      <c r="G182" s="95">
        <f t="shared" si="6"/>
        <v>561.6</v>
      </c>
      <c r="H182" s="101">
        <v>31.2</v>
      </c>
      <c r="I182" s="96"/>
      <c r="J182" s="95">
        <f t="shared" si="7"/>
        <v>0</v>
      </c>
      <c r="K182" s="98"/>
      <c r="L182" s="99">
        <v>31.2</v>
      </c>
      <c r="M182" s="100">
        <f t="shared" si="8"/>
        <v>0</v>
      </c>
    </row>
    <row r="183" spans="1:13" s="9" customFormat="1" ht="12.75" x14ac:dyDescent="0.2">
      <c r="A183" s="5">
        <v>44544</v>
      </c>
      <c r="B183" s="6" t="s">
        <v>173</v>
      </c>
      <c r="C183" s="7" t="s">
        <v>206</v>
      </c>
      <c r="D183" s="8" t="s">
        <v>199</v>
      </c>
      <c r="E183" s="93">
        <v>348.1</v>
      </c>
      <c r="F183" s="94">
        <v>1</v>
      </c>
      <c r="G183" s="95">
        <f t="shared" si="6"/>
        <v>348.1</v>
      </c>
      <c r="H183" s="93">
        <v>348.1</v>
      </c>
      <c r="I183" s="96"/>
      <c r="J183" s="95">
        <f t="shared" si="7"/>
        <v>0</v>
      </c>
      <c r="K183" s="98"/>
      <c r="L183" s="99">
        <v>348.1</v>
      </c>
      <c r="M183" s="100">
        <f t="shared" si="8"/>
        <v>0</v>
      </c>
    </row>
    <row r="184" spans="1:13" s="9" customFormat="1" ht="12.75" x14ac:dyDescent="0.2">
      <c r="A184" s="5">
        <v>43909</v>
      </c>
      <c r="B184" s="6" t="s">
        <v>907</v>
      </c>
      <c r="C184" s="7" t="s">
        <v>207</v>
      </c>
      <c r="D184" s="8" t="s">
        <v>201</v>
      </c>
      <c r="E184" s="93">
        <v>34.9</v>
      </c>
      <c r="F184" s="94">
        <v>77</v>
      </c>
      <c r="G184" s="95">
        <f t="shared" si="6"/>
        <v>2687.2999999999997</v>
      </c>
      <c r="H184" s="93">
        <v>34.9</v>
      </c>
      <c r="I184" s="96"/>
      <c r="J184" s="95">
        <f t="shared" si="7"/>
        <v>0</v>
      </c>
      <c r="K184" s="98"/>
      <c r="L184" s="99">
        <v>34.9</v>
      </c>
      <c r="M184" s="100">
        <f t="shared" si="8"/>
        <v>0</v>
      </c>
    </row>
    <row r="185" spans="1:13" s="9" customFormat="1" ht="12.75" x14ac:dyDescent="0.2">
      <c r="A185" s="5">
        <v>44543</v>
      </c>
      <c r="B185" s="6" t="s">
        <v>915</v>
      </c>
      <c r="C185" s="7" t="s">
        <v>208</v>
      </c>
      <c r="D185" s="8" t="s">
        <v>203</v>
      </c>
      <c r="E185" s="101">
        <v>44.23</v>
      </c>
      <c r="F185" s="94">
        <v>744</v>
      </c>
      <c r="G185" s="95">
        <f t="shared" si="6"/>
        <v>32907.119999999995</v>
      </c>
      <c r="H185" s="101">
        <v>44.21</v>
      </c>
      <c r="I185" s="96"/>
      <c r="J185" s="95">
        <f t="shared" si="7"/>
        <v>0</v>
      </c>
      <c r="K185" s="98"/>
      <c r="L185" s="99">
        <v>44.21</v>
      </c>
      <c r="M185" s="100">
        <f t="shared" si="8"/>
        <v>0</v>
      </c>
    </row>
    <row r="186" spans="1:13" s="9" customFormat="1" ht="12.75" x14ac:dyDescent="0.2">
      <c r="A186" s="5">
        <v>43705</v>
      </c>
      <c r="B186" s="6" t="s">
        <v>17</v>
      </c>
      <c r="C186" s="7" t="s">
        <v>582</v>
      </c>
      <c r="D186" s="8" t="s">
        <v>204</v>
      </c>
      <c r="E186" s="101">
        <v>44</v>
      </c>
      <c r="F186" s="94">
        <v>0</v>
      </c>
      <c r="G186" s="95">
        <f t="shared" si="6"/>
        <v>0</v>
      </c>
      <c r="H186" s="101">
        <v>44</v>
      </c>
      <c r="I186" s="96"/>
      <c r="J186" s="95">
        <f t="shared" si="7"/>
        <v>0</v>
      </c>
      <c r="K186" s="98"/>
      <c r="L186" s="99">
        <v>44</v>
      </c>
      <c r="M186" s="100">
        <f t="shared" si="8"/>
        <v>0</v>
      </c>
    </row>
    <row r="187" spans="1:13" s="9" customFormat="1" ht="12.75" x14ac:dyDescent="0.2">
      <c r="A187" s="107">
        <v>44671</v>
      </c>
      <c r="B187" s="6" t="s">
        <v>17</v>
      </c>
      <c r="C187" s="7" t="s">
        <v>583</v>
      </c>
      <c r="D187" s="8" t="s">
        <v>584</v>
      </c>
      <c r="E187" s="93">
        <v>501.5</v>
      </c>
      <c r="F187" s="94">
        <v>0</v>
      </c>
      <c r="G187" s="95">
        <f t="shared" si="6"/>
        <v>0</v>
      </c>
      <c r="H187" s="93">
        <v>501.5</v>
      </c>
      <c r="I187" s="96"/>
      <c r="J187" s="95">
        <f t="shared" si="7"/>
        <v>0</v>
      </c>
      <c r="K187" s="98"/>
      <c r="L187" s="99">
        <v>501.5</v>
      </c>
      <c r="M187" s="100">
        <f t="shared" si="8"/>
        <v>0</v>
      </c>
    </row>
    <row r="188" spans="1:13" s="9" customFormat="1" ht="12.75" x14ac:dyDescent="0.2">
      <c r="A188" s="107">
        <v>44265</v>
      </c>
      <c r="B188" s="6" t="s">
        <v>35</v>
      </c>
      <c r="C188" s="7" t="s">
        <v>585</v>
      </c>
      <c r="D188" s="8" t="s">
        <v>586</v>
      </c>
      <c r="E188" s="93">
        <v>5310</v>
      </c>
      <c r="F188" s="94">
        <v>0</v>
      </c>
      <c r="G188" s="95">
        <f t="shared" si="6"/>
        <v>0</v>
      </c>
      <c r="H188" s="93">
        <v>5310</v>
      </c>
      <c r="I188" s="96"/>
      <c r="J188" s="95">
        <f t="shared" si="7"/>
        <v>0</v>
      </c>
      <c r="K188" s="98"/>
      <c r="L188" s="99">
        <v>5310</v>
      </c>
      <c r="M188" s="100">
        <f t="shared" si="8"/>
        <v>0</v>
      </c>
    </row>
    <row r="189" spans="1:13" s="9" customFormat="1" ht="12.75" x14ac:dyDescent="0.2">
      <c r="A189" s="107">
        <v>44645</v>
      </c>
      <c r="B189" s="6" t="s">
        <v>35</v>
      </c>
      <c r="C189" s="7" t="s">
        <v>210</v>
      </c>
      <c r="D189" s="8" t="s">
        <v>421</v>
      </c>
      <c r="E189" s="93">
        <v>230.1</v>
      </c>
      <c r="F189" s="94">
        <v>3</v>
      </c>
      <c r="G189" s="95">
        <f t="shared" si="6"/>
        <v>690.3</v>
      </c>
      <c r="H189" s="93">
        <v>230.1</v>
      </c>
      <c r="I189" s="96"/>
      <c r="J189" s="95">
        <f t="shared" si="7"/>
        <v>0</v>
      </c>
      <c r="K189" s="98"/>
      <c r="L189" s="99">
        <v>230.1</v>
      </c>
      <c r="M189" s="100">
        <f t="shared" si="8"/>
        <v>0</v>
      </c>
    </row>
    <row r="190" spans="1:13" s="9" customFormat="1" ht="12.75" x14ac:dyDescent="0.2">
      <c r="A190" s="107">
        <v>43895</v>
      </c>
      <c r="B190" s="6" t="s">
        <v>35</v>
      </c>
      <c r="C190" s="7" t="s">
        <v>211</v>
      </c>
      <c r="D190" s="8" t="s">
        <v>209</v>
      </c>
      <c r="E190" s="93">
        <v>13</v>
      </c>
      <c r="F190" s="94">
        <v>0</v>
      </c>
      <c r="G190" s="95">
        <f t="shared" si="6"/>
        <v>0</v>
      </c>
      <c r="H190" s="93">
        <v>13</v>
      </c>
      <c r="I190" s="96"/>
      <c r="J190" s="95">
        <f t="shared" si="7"/>
        <v>0</v>
      </c>
      <c r="K190" s="98"/>
      <c r="L190" s="99">
        <v>13</v>
      </c>
      <c r="M190" s="100">
        <f t="shared" si="8"/>
        <v>0</v>
      </c>
    </row>
    <row r="191" spans="1:13" s="9" customFormat="1" ht="12.75" x14ac:dyDescent="0.2">
      <c r="A191" s="107">
        <v>43746</v>
      </c>
      <c r="B191" s="6" t="s">
        <v>916</v>
      </c>
      <c r="C191" s="7" t="s">
        <v>587</v>
      </c>
      <c r="D191" s="8" t="s">
        <v>588</v>
      </c>
      <c r="E191" s="102">
        <v>737.5</v>
      </c>
      <c r="F191" s="94">
        <v>0</v>
      </c>
      <c r="G191" s="95">
        <f t="shared" si="6"/>
        <v>0</v>
      </c>
      <c r="H191" s="102">
        <v>737.5</v>
      </c>
      <c r="I191" s="96"/>
      <c r="J191" s="95">
        <f t="shared" si="7"/>
        <v>0</v>
      </c>
      <c r="K191" s="98"/>
      <c r="L191" s="99">
        <v>737.5</v>
      </c>
      <c r="M191" s="100">
        <f t="shared" si="8"/>
        <v>0</v>
      </c>
    </row>
    <row r="192" spans="1:13" s="9" customFormat="1" ht="12.75" x14ac:dyDescent="0.2">
      <c r="A192" s="107">
        <v>43564</v>
      </c>
      <c r="B192" s="6" t="s">
        <v>173</v>
      </c>
      <c r="C192" s="7" t="s">
        <v>589</v>
      </c>
      <c r="D192" s="8" t="s">
        <v>590</v>
      </c>
      <c r="E192" s="93">
        <v>9.9233333333333338</v>
      </c>
      <c r="F192" s="94">
        <v>0</v>
      </c>
      <c r="G192" s="95">
        <f t="shared" si="6"/>
        <v>0</v>
      </c>
      <c r="H192" s="93">
        <v>9.9233333333333338</v>
      </c>
      <c r="I192" s="96"/>
      <c r="J192" s="95">
        <f t="shared" si="7"/>
        <v>0</v>
      </c>
      <c r="K192" s="98"/>
      <c r="L192" s="99">
        <v>9.9233333333333338</v>
      </c>
      <c r="M192" s="100">
        <f t="shared" si="8"/>
        <v>0</v>
      </c>
    </row>
    <row r="193" spans="1:13" s="9" customFormat="1" ht="12.75" x14ac:dyDescent="0.2">
      <c r="A193" s="107">
        <v>43909</v>
      </c>
      <c r="B193" s="6" t="s">
        <v>915</v>
      </c>
      <c r="C193" s="7" t="s">
        <v>591</v>
      </c>
      <c r="D193" s="8" t="s">
        <v>592</v>
      </c>
      <c r="E193" s="93">
        <v>13.887333333333334</v>
      </c>
      <c r="F193" s="94">
        <v>0</v>
      </c>
      <c r="G193" s="95">
        <f t="shared" si="6"/>
        <v>0</v>
      </c>
      <c r="H193" s="93">
        <v>13.887333333333334</v>
      </c>
      <c r="I193" s="96"/>
      <c r="J193" s="95">
        <f t="shared" si="7"/>
        <v>0</v>
      </c>
      <c r="K193" s="98"/>
      <c r="L193" s="99">
        <v>13.887333333333334</v>
      </c>
      <c r="M193" s="100">
        <f t="shared" si="8"/>
        <v>0</v>
      </c>
    </row>
    <row r="194" spans="1:13" s="9" customFormat="1" ht="12.75" x14ac:dyDescent="0.2">
      <c r="A194" s="107">
        <v>43566</v>
      </c>
      <c r="B194" s="6" t="s">
        <v>908</v>
      </c>
      <c r="C194" s="7" t="s">
        <v>593</v>
      </c>
      <c r="D194" s="8" t="s">
        <v>594</v>
      </c>
      <c r="E194" s="102">
        <v>1.18</v>
      </c>
      <c r="F194" s="94">
        <v>0</v>
      </c>
      <c r="G194" s="95">
        <f t="shared" si="6"/>
        <v>0</v>
      </c>
      <c r="H194" s="102">
        <v>1.18</v>
      </c>
      <c r="I194" s="96"/>
      <c r="J194" s="95">
        <f t="shared" si="7"/>
        <v>0</v>
      </c>
      <c r="K194" s="98"/>
      <c r="L194" s="99">
        <v>1.18</v>
      </c>
      <c r="M194" s="100">
        <f t="shared" si="8"/>
        <v>0</v>
      </c>
    </row>
    <row r="195" spans="1:13" s="9" customFormat="1" ht="12.75" x14ac:dyDescent="0.2">
      <c r="A195" s="107">
        <v>43909</v>
      </c>
      <c r="B195" s="6" t="s">
        <v>907</v>
      </c>
      <c r="C195" s="7" t="s">
        <v>595</v>
      </c>
      <c r="D195" s="8" t="s">
        <v>596</v>
      </c>
      <c r="E195" s="102">
        <v>2.66</v>
      </c>
      <c r="F195" s="94">
        <v>0</v>
      </c>
      <c r="G195" s="95">
        <f t="shared" si="6"/>
        <v>0</v>
      </c>
      <c r="H195" s="102">
        <v>2.66</v>
      </c>
      <c r="I195" s="96"/>
      <c r="J195" s="95">
        <f t="shared" si="7"/>
        <v>0</v>
      </c>
      <c r="K195" s="98"/>
      <c r="L195" s="99">
        <v>2.66</v>
      </c>
      <c r="M195" s="100">
        <f t="shared" si="8"/>
        <v>0</v>
      </c>
    </row>
    <row r="196" spans="1:13" s="9" customFormat="1" ht="12.75" x14ac:dyDescent="0.2">
      <c r="A196" s="107">
        <v>43622</v>
      </c>
      <c r="B196" s="6" t="s">
        <v>456</v>
      </c>
      <c r="C196" s="7" t="s">
        <v>597</v>
      </c>
      <c r="D196" s="8" t="s">
        <v>598</v>
      </c>
      <c r="E196" s="102">
        <v>1</v>
      </c>
      <c r="F196" s="94">
        <v>0</v>
      </c>
      <c r="G196" s="95">
        <f t="shared" si="6"/>
        <v>0</v>
      </c>
      <c r="H196" s="102">
        <v>1</v>
      </c>
      <c r="I196" s="96"/>
      <c r="J196" s="95">
        <f t="shared" si="7"/>
        <v>0</v>
      </c>
      <c r="K196" s="98"/>
      <c r="L196" s="99">
        <v>1</v>
      </c>
      <c r="M196" s="100">
        <f t="shared" si="8"/>
        <v>0</v>
      </c>
    </row>
    <row r="197" spans="1:13" s="9" customFormat="1" ht="12.75" x14ac:dyDescent="0.2">
      <c r="A197" s="107">
        <v>44645</v>
      </c>
      <c r="B197" s="6" t="s">
        <v>35</v>
      </c>
      <c r="C197" s="7" t="s">
        <v>599</v>
      </c>
      <c r="D197" s="8" t="s">
        <v>600</v>
      </c>
      <c r="E197" s="93">
        <v>122.92</v>
      </c>
      <c r="F197" s="94">
        <v>0</v>
      </c>
      <c r="G197" s="95">
        <f t="shared" si="6"/>
        <v>0</v>
      </c>
      <c r="H197" s="93">
        <v>122.92</v>
      </c>
      <c r="I197" s="96"/>
      <c r="J197" s="95">
        <f t="shared" si="7"/>
        <v>0</v>
      </c>
      <c r="K197" s="98"/>
      <c r="L197" s="99">
        <v>122.92</v>
      </c>
      <c r="M197" s="100">
        <f t="shared" si="8"/>
        <v>0</v>
      </c>
    </row>
    <row r="198" spans="1:13" s="9" customFormat="1" ht="12.75" x14ac:dyDescent="0.2">
      <c r="A198" s="107">
        <v>44544</v>
      </c>
      <c r="B198" s="6" t="s">
        <v>35</v>
      </c>
      <c r="C198" s="7" t="s">
        <v>601</v>
      </c>
      <c r="D198" s="8" t="s">
        <v>602</v>
      </c>
      <c r="E198" s="93">
        <v>335.12</v>
      </c>
      <c r="F198" s="94">
        <v>0</v>
      </c>
      <c r="G198" s="95">
        <f t="shared" si="6"/>
        <v>0</v>
      </c>
      <c r="H198" s="93">
        <v>335.12</v>
      </c>
      <c r="I198" s="96"/>
      <c r="J198" s="95">
        <f t="shared" si="7"/>
        <v>0</v>
      </c>
      <c r="K198" s="98"/>
      <c r="L198" s="99">
        <v>335.12</v>
      </c>
      <c r="M198" s="100">
        <f t="shared" si="8"/>
        <v>0</v>
      </c>
    </row>
    <row r="199" spans="1:13" s="9" customFormat="1" ht="12.75" x14ac:dyDescent="0.2">
      <c r="A199" s="107">
        <v>44645</v>
      </c>
      <c r="B199" s="11" t="s">
        <v>35</v>
      </c>
      <c r="C199" s="7" t="s">
        <v>216</v>
      </c>
      <c r="D199" s="12" t="s">
        <v>212</v>
      </c>
      <c r="E199" s="101">
        <v>233.64</v>
      </c>
      <c r="F199" s="94">
        <v>0</v>
      </c>
      <c r="G199" s="95">
        <f t="shared" si="6"/>
        <v>0</v>
      </c>
      <c r="H199" s="101">
        <v>233.64</v>
      </c>
      <c r="I199" s="96"/>
      <c r="J199" s="95">
        <f t="shared" si="7"/>
        <v>0</v>
      </c>
      <c r="K199" s="98"/>
      <c r="L199" s="99">
        <v>233.64</v>
      </c>
      <c r="M199" s="100">
        <f t="shared" si="8"/>
        <v>0</v>
      </c>
    </row>
    <row r="200" spans="1:13" s="9" customFormat="1" ht="12.75" x14ac:dyDescent="0.2">
      <c r="A200" s="107">
        <v>43564</v>
      </c>
      <c r="B200" s="11" t="s">
        <v>35</v>
      </c>
      <c r="C200" s="7" t="s">
        <v>603</v>
      </c>
      <c r="D200" s="13" t="s">
        <v>213</v>
      </c>
      <c r="E200" s="93">
        <v>613.6</v>
      </c>
      <c r="F200" s="94">
        <v>15</v>
      </c>
      <c r="G200" s="95">
        <f t="shared" si="6"/>
        <v>9204</v>
      </c>
      <c r="H200" s="93">
        <v>702.1</v>
      </c>
      <c r="I200" s="96"/>
      <c r="J200" s="95">
        <f t="shared" si="7"/>
        <v>0</v>
      </c>
      <c r="K200" s="98"/>
      <c r="L200" s="99">
        <v>702.1</v>
      </c>
      <c r="M200" s="100">
        <f t="shared" si="8"/>
        <v>0</v>
      </c>
    </row>
    <row r="201" spans="1:13" s="9" customFormat="1" ht="12.75" x14ac:dyDescent="0.2">
      <c r="A201" s="107">
        <v>43895</v>
      </c>
      <c r="B201" s="6" t="s">
        <v>35</v>
      </c>
      <c r="C201" s="7" t="s">
        <v>217</v>
      </c>
      <c r="D201" s="8" t="s">
        <v>214</v>
      </c>
      <c r="E201" s="93">
        <v>35.4</v>
      </c>
      <c r="F201" s="94">
        <v>14</v>
      </c>
      <c r="G201" s="95">
        <f t="shared" si="6"/>
        <v>495.59999999999997</v>
      </c>
      <c r="H201" s="93">
        <v>35.4</v>
      </c>
      <c r="I201" s="96"/>
      <c r="J201" s="95">
        <f t="shared" si="7"/>
        <v>0</v>
      </c>
      <c r="K201" s="98"/>
      <c r="L201" s="99">
        <v>35.4</v>
      </c>
      <c r="M201" s="100">
        <f t="shared" si="8"/>
        <v>0</v>
      </c>
    </row>
    <row r="202" spans="1:13" s="9" customFormat="1" ht="12.75" x14ac:dyDescent="0.2">
      <c r="A202" s="107">
        <v>43895</v>
      </c>
      <c r="B202" s="6" t="s">
        <v>35</v>
      </c>
      <c r="C202" s="7" t="s">
        <v>604</v>
      </c>
      <c r="D202" s="8" t="s">
        <v>605</v>
      </c>
      <c r="E202" s="93">
        <v>1174.0999999999999</v>
      </c>
      <c r="F202" s="94">
        <v>0</v>
      </c>
      <c r="G202" s="95">
        <f t="shared" si="6"/>
        <v>0</v>
      </c>
      <c r="H202" s="93">
        <v>1174.0999999999999</v>
      </c>
      <c r="I202" s="96"/>
      <c r="J202" s="95">
        <f t="shared" si="7"/>
        <v>0</v>
      </c>
      <c r="K202" s="98"/>
      <c r="L202" s="99">
        <v>1174.0999999999999</v>
      </c>
      <c r="M202" s="100">
        <f t="shared" si="8"/>
        <v>0</v>
      </c>
    </row>
    <row r="203" spans="1:13" s="9" customFormat="1" ht="12.75" x14ac:dyDescent="0.2">
      <c r="A203" s="107">
        <v>43564</v>
      </c>
      <c r="B203" s="6" t="s">
        <v>35</v>
      </c>
      <c r="C203" s="7" t="s">
        <v>220</v>
      </c>
      <c r="D203" s="8" t="s">
        <v>215</v>
      </c>
      <c r="E203" s="93">
        <v>538.29999999999995</v>
      </c>
      <c r="F203" s="94">
        <v>1</v>
      </c>
      <c r="G203" s="95">
        <f t="shared" si="6"/>
        <v>538.29999999999995</v>
      </c>
      <c r="H203" s="93">
        <v>538.29999999999995</v>
      </c>
      <c r="I203" s="96"/>
      <c r="J203" s="95">
        <f t="shared" si="7"/>
        <v>0</v>
      </c>
      <c r="K203" s="98"/>
      <c r="L203" s="99">
        <v>538.29999999999995</v>
      </c>
      <c r="M203" s="100">
        <f t="shared" si="8"/>
        <v>0</v>
      </c>
    </row>
    <row r="204" spans="1:13" s="9" customFormat="1" ht="12.75" x14ac:dyDescent="0.2">
      <c r="A204" s="107">
        <v>44657</v>
      </c>
      <c r="B204" s="6" t="s">
        <v>13</v>
      </c>
      <c r="C204" s="7" t="s">
        <v>222</v>
      </c>
      <c r="D204" s="8" t="s">
        <v>332</v>
      </c>
      <c r="E204" s="93">
        <v>39.53</v>
      </c>
      <c r="F204" s="94">
        <v>11</v>
      </c>
      <c r="G204" s="95">
        <f t="shared" si="6"/>
        <v>434.83000000000004</v>
      </c>
      <c r="H204" s="93">
        <v>36</v>
      </c>
      <c r="I204" s="96"/>
      <c r="J204" s="95">
        <f t="shared" si="7"/>
        <v>0</v>
      </c>
      <c r="K204" s="98"/>
      <c r="L204" s="99">
        <v>39.53</v>
      </c>
      <c r="M204" s="100">
        <f t="shared" si="8"/>
        <v>0</v>
      </c>
    </row>
    <row r="205" spans="1:13" s="9" customFormat="1" ht="12.75" x14ac:dyDescent="0.2">
      <c r="A205" s="107">
        <v>43566</v>
      </c>
      <c r="B205" s="6" t="s">
        <v>13</v>
      </c>
      <c r="C205" s="7" t="s">
        <v>606</v>
      </c>
      <c r="D205" s="8" t="s">
        <v>607</v>
      </c>
      <c r="E205" s="102">
        <v>649</v>
      </c>
      <c r="F205" s="94">
        <v>0</v>
      </c>
      <c r="G205" s="95">
        <f t="shared" ref="G205:G268" si="9">E205*F205</f>
        <v>0</v>
      </c>
      <c r="H205" s="102">
        <v>649</v>
      </c>
      <c r="I205" s="96"/>
      <c r="J205" s="95">
        <f t="shared" si="7"/>
        <v>0</v>
      </c>
      <c r="K205" s="98"/>
      <c r="L205" s="99">
        <v>649</v>
      </c>
      <c r="M205" s="100">
        <f t="shared" si="8"/>
        <v>0</v>
      </c>
    </row>
    <row r="206" spans="1:13" s="9" customFormat="1" ht="12.75" x14ac:dyDescent="0.2">
      <c r="A206" s="107">
        <v>43594</v>
      </c>
      <c r="B206" s="6" t="s">
        <v>32</v>
      </c>
      <c r="C206" s="7" t="s">
        <v>224</v>
      </c>
      <c r="D206" s="8" t="s">
        <v>218</v>
      </c>
      <c r="E206" s="93">
        <v>530.39</v>
      </c>
      <c r="F206" s="94">
        <v>5</v>
      </c>
      <c r="G206" s="95">
        <f t="shared" si="9"/>
        <v>2651.95</v>
      </c>
      <c r="H206" s="93">
        <v>694.97280000000001</v>
      </c>
      <c r="I206" s="96"/>
      <c r="J206" s="95">
        <f t="shared" ref="J206:J269" si="10">H206*I206</f>
        <v>0</v>
      </c>
      <c r="K206" s="98"/>
      <c r="L206" s="99">
        <v>694.97280000000001</v>
      </c>
      <c r="M206" s="100">
        <f t="shared" ref="M206:M269" si="11">+K206*L206</f>
        <v>0</v>
      </c>
    </row>
    <row r="207" spans="1:13" s="9" customFormat="1" ht="12.75" x14ac:dyDescent="0.2">
      <c r="A207" s="107">
        <v>43895</v>
      </c>
      <c r="B207" s="6" t="s">
        <v>32</v>
      </c>
      <c r="C207" s="7" t="s">
        <v>608</v>
      </c>
      <c r="D207" s="8" t="s">
        <v>219</v>
      </c>
      <c r="E207" s="93">
        <v>365.8</v>
      </c>
      <c r="F207" s="94">
        <v>2</v>
      </c>
      <c r="G207" s="95">
        <f t="shared" si="9"/>
        <v>731.6</v>
      </c>
      <c r="H207" s="93">
        <v>694.97280000000001</v>
      </c>
      <c r="I207" s="96"/>
      <c r="J207" s="95">
        <f t="shared" si="10"/>
        <v>0</v>
      </c>
      <c r="K207" s="98"/>
      <c r="L207" s="99">
        <v>694.97280000000001</v>
      </c>
      <c r="M207" s="100">
        <f t="shared" si="11"/>
        <v>0</v>
      </c>
    </row>
    <row r="208" spans="1:13" s="9" customFormat="1" ht="12.75" x14ac:dyDescent="0.2">
      <c r="A208" s="107">
        <v>44477</v>
      </c>
      <c r="B208" s="6" t="s">
        <v>32</v>
      </c>
      <c r="C208" s="7" t="s">
        <v>609</v>
      </c>
      <c r="D208" s="8" t="s">
        <v>221</v>
      </c>
      <c r="E208" s="93">
        <v>365.8</v>
      </c>
      <c r="F208" s="94">
        <v>2</v>
      </c>
      <c r="G208" s="95">
        <f t="shared" si="9"/>
        <v>731.6</v>
      </c>
      <c r="H208" s="93">
        <v>694.99639999999999</v>
      </c>
      <c r="I208" s="96"/>
      <c r="J208" s="95">
        <f t="shared" si="10"/>
        <v>0</v>
      </c>
      <c r="K208" s="98"/>
      <c r="L208" s="99">
        <v>694.99639999999999</v>
      </c>
      <c r="M208" s="100">
        <f t="shared" si="11"/>
        <v>0</v>
      </c>
    </row>
    <row r="209" spans="1:13" s="9" customFormat="1" ht="12.75" x14ac:dyDescent="0.2">
      <c r="A209" s="107">
        <v>44544</v>
      </c>
      <c r="B209" s="6" t="s">
        <v>173</v>
      </c>
      <c r="C209" s="7" t="s">
        <v>228</v>
      </c>
      <c r="D209" s="8" t="s">
        <v>223</v>
      </c>
      <c r="E209" s="93">
        <v>475.53</v>
      </c>
      <c r="F209" s="94">
        <v>2</v>
      </c>
      <c r="G209" s="95">
        <f t="shared" si="9"/>
        <v>951.06</v>
      </c>
      <c r="H209" s="93">
        <v>694.99639999999999</v>
      </c>
      <c r="I209" s="96"/>
      <c r="J209" s="95">
        <f t="shared" si="10"/>
        <v>0</v>
      </c>
      <c r="K209" s="98"/>
      <c r="L209" s="99">
        <v>694.99639999999999</v>
      </c>
      <c r="M209" s="100">
        <f t="shared" si="11"/>
        <v>0</v>
      </c>
    </row>
    <row r="210" spans="1:13" s="9" customFormat="1" ht="12.75" x14ac:dyDescent="0.2">
      <c r="A210" s="107">
        <v>43895</v>
      </c>
      <c r="B210" s="6" t="s">
        <v>915</v>
      </c>
      <c r="C210" s="7" t="s">
        <v>610</v>
      </c>
      <c r="D210" s="8" t="s">
        <v>611</v>
      </c>
      <c r="E210" s="93">
        <v>495</v>
      </c>
      <c r="F210" s="94">
        <v>0</v>
      </c>
      <c r="G210" s="95">
        <f t="shared" si="9"/>
        <v>0</v>
      </c>
      <c r="H210" s="93">
        <v>495</v>
      </c>
      <c r="I210" s="96"/>
      <c r="J210" s="95">
        <f t="shared" si="10"/>
        <v>0</v>
      </c>
      <c r="K210" s="98"/>
      <c r="L210" s="99">
        <v>495</v>
      </c>
      <c r="M210" s="100">
        <f t="shared" si="11"/>
        <v>0</v>
      </c>
    </row>
    <row r="211" spans="1:13" s="9" customFormat="1" ht="12.75" x14ac:dyDescent="0.2">
      <c r="A211" s="107">
        <v>44545</v>
      </c>
      <c r="B211" s="6" t="s">
        <v>910</v>
      </c>
      <c r="C211" s="7" t="s">
        <v>230</v>
      </c>
      <c r="D211" s="8" t="s">
        <v>225</v>
      </c>
      <c r="E211" s="93">
        <v>22</v>
      </c>
      <c r="F211" s="94">
        <v>7</v>
      </c>
      <c r="G211" s="95">
        <f t="shared" si="9"/>
        <v>154</v>
      </c>
      <c r="H211" s="93">
        <v>22</v>
      </c>
      <c r="I211" s="96"/>
      <c r="J211" s="95">
        <f t="shared" si="10"/>
        <v>0</v>
      </c>
      <c r="K211" s="98"/>
      <c r="L211" s="99">
        <v>22</v>
      </c>
      <c r="M211" s="100">
        <f t="shared" si="11"/>
        <v>0</v>
      </c>
    </row>
    <row r="212" spans="1:13" s="9" customFormat="1" ht="12.75" x14ac:dyDescent="0.2">
      <c r="A212" s="5">
        <v>43746</v>
      </c>
      <c r="B212" s="6" t="s">
        <v>908</v>
      </c>
      <c r="C212" s="7" t="s">
        <v>231</v>
      </c>
      <c r="D212" s="8" t="s">
        <v>226</v>
      </c>
      <c r="E212" s="93">
        <v>207.77794</v>
      </c>
      <c r="F212" s="94">
        <v>6</v>
      </c>
      <c r="G212" s="95">
        <f t="shared" si="9"/>
        <v>1246.6676400000001</v>
      </c>
      <c r="H212" s="93">
        <v>207.77794</v>
      </c>
      <c r="I212" s="96"/>
      <c r="J212" s="95">
        <f t="shared" si="10"/>
        <v>0</v>
      </c>
      <c r="K212" s="98"/>
      <c r="L212" s="99">
        <v>207.77794</v>
      </c>
      <c r="M212" s="100">
        <f t="shared" si="11"/>
        <v>0</v>
      </c>
    </row>
    <row r="213" spans="1:13" s="9" customFormat="1" ht="12.75" x14ac:dyDescent="0.2">
      <c r="A213" s="5">
        <v>43909</v>
      </c>
      <c r="B213" s="6" t="s">
        <v>32</v>
      </c>
      <c r="C213" s="7" t="s">
        <v>232</v>
      </c>
      <c r="D213" s="8" t="s">
        <v>227</v>
      </c>
      <c r="E213" s="93">
        <v>38.840000000000003</v>
      </c>
      <c r="F213" s="94">
        <v>4</v>
      </c>
      <c r="G213" s="95">
        <f t="shared" si="9"/>
        <v>155.36000000000001</v>
      </c>
      <c r="H213" s="93">
        <v>38.840000000000003</v>
      </c>
      <c r="I213" s="96"/>
      <c r="J213" s="95">
        <f t="shared" si="10"/>
        <v>0</v>
      </c>
      <c r="K213" s="98"/>
      <c r="L213" s="99">
        <v>38.840000000000003</v>
      </c>
      <c r="M213" s="100">
        <f t="shared" si="11"/>
        <v>0</v>
      </c>
    </row>
    <row r="214" spans="1:13" s="9" customFormat="1" ht="12.75" x14ac:dyDescent="0.2">
      <c r="A214" s="5">
        <v>44281</v>
      </c>
      <c r="B214" s="6" t="s">
        <v>32</v>
      </c>
      <c r="C214" s="7" t="s">
        <v>234</v>
      </c>
      <c r="D214" s="8" t="s">
        <v>229</v>
      </c>
      <c r="E214" s="93">
        <v>9.31</v>
      </c>
      <c r="F214" s="94">
        <v>15</v>
      </c>
      <c r="G214" s="95">
        <f t="shared" si="9"/>
        <v>139.65</v>
      </c>
      <c r="H214" s="93">
        <v>9.31</v>
      </c>
      <c r="I214" s="96"/>
      <c r="J214" s="95">
        <f t="shared" si="10"/>
        <v>0</v>
      </c>
      <c r="K214" s="98"/>
      <c r="L214" s="99">
        <v>9.31</v>
      </c>
      <c r="M214" s="100">
        <f t="shared" si="11"/>
        <v>0</v>
      </c>
    </row>
    <row r="215" spans="1:13" s="9" customFormat="1" ht="12.75" x14ac:dyDescent="0.2">
      <c r="A215" s="5">
        <v>44281</v>
      </c>
      <c r="B215" s="6" t="s">
        <v>32</v>
      </c>
      <c r="C215" s="7" t="s">
        <v>612</v>
      </c>
      <c r="D215" s="8" t="s">
        <v>613</v>
      </c>
      <c r="E215" s="93">
        <v>249.65849999999998</v>
      </c>
      <c r="F215" s="94">
        <v>0</v>
      </c>
      <c r="G215" s="95">
        <f t="shared" si="9"/>
        <v>0</v>
      </c>
      <c r="H215" s="93">
        <v>249.65849999999998</v>
      </c>
      <c r="I215" s="96"/>
      <c r="J215" s="95">
        <f t="shared" si="10"/>
        <v>0</v>
      </c>
      <c r="K215" s="98"/>
      <c r="L215" s="99">
        <v>249.65849999999998</v>
      </c>
      <c r="M215" s="100">
        <f t="shared" si="11"/>
        <v>0</v>
      </c>
    </row>
    <row r="216" spans="1:13" s="9" customFormat="1" ht="12.75" x14ac:dyDescent="0.2">
      <c r="A216" s="107">
        <v>44477</v>
      </c>
      <c r="B216" s="6" t="s">
        <v>32</v>
      </c>
      <c r="C216" s="7" t="s">
        <v>237</v>
      </c>
      <c r="D216" s="8" t="s">
        <v>355</v>
      </c>
      <c r="E216" s="93">
        <v>850.24480000000005</v>
      </c>
      <c r="F216" s="94">
        <v>1</v>
      </c>
      <c r="G216" s="95">
        <f t="shared" si="9"/>
        <v>850.24480000000005</v>
      </c>
      <c r="H216" s="93">
        <v>850.24480000000005</v>
      </c>
      <c r="I216" s="96"/>
      <c r="J216" s="95">
        <f t="shared" si="10"/>
        <v>0</v>
      </c>
      <c r="K216" s="98"/>
      <c r="L216" s="99">
        <v>850.24480000000005</v>
      </c>
      <c r="M216" s="100">
        <f t="shared" si="11"/>
        <v>0</v>
      </c>
    </row>
    <row r="217" spans="1:13" s="9" customFormat="1" ht="12.75" x14ac:dyDescent="0.2">
      <c r="A217" s="107">
        <v>44671</v>
      </c>
      <c r="B217" s="6" t="s">
        <v>910</v>
      </c>
      <c r="C217" s="7" t="s">
        <v>239</v>
      </c>
      <c r="D217" s="8" t="s">
        <v>333</v>
      </c>
      <c r="E217" s="93">
        <v>3805.5</v>
      </c>
      <c r="F217" s="94">
        <v>2</v>
      </c>
      <c r="G217" s="95">
        <f t="shared" si="9"/>
        <v>7611</v>
      </c>
      <c r="H217" s="93">
        <v>4012</v>
      </c>
      <c r="I217" s="96"/>
      <c r="J217" s="95">
        <f t="shared" si="10"/>
        <v>0</v>
      </c>
      <c r="K217" s="98"/>
      <c r="L217" s="99">
        <v>4012</v>
      </c>
      <c r="M217" s="100">
        <f t="shared" si="11"/>
        <v>0</v>
      </c>
    </row>
    <row r="218" spans="1:13" s="9" customFormat="1" ht="12.75" x14ac:dyDescent="0.2">
      <c r="A218" s="107">
        <v>43594</v>
      </c>
      <c r="B218" s="14" t="s">
        <v>32</v>
      </c>
      <c r="C218" s="7" t="s">
        <v>241</v>
      </c>
      <c r="D218" s="8" t="s">
        <v>233</v>
      </c>
      <c r="E218" s="93">
        <v>5133</v>
      </c>
      <c r="F218" s="94">
        <v>6</v>
      </c>
      <c r="G218" s="95">
        <f t="shared" si="9"/>
        <v>30798</v>
      </c>
      <c r="H218" s="93">
        <v>1895.2529999999999</v>
      </c>
      <c r="I218" s="96"/>
      <c r="J218" s="95">
        <f t="shared" si="10"/>
        <v>0</v>
      </c>
      <c r="K218" s="98"/>
      <c r="L218" s="99">
        <v>1895.2529999999999</v>
      </c>
      <c r="M218" s="100">
        <f t="shared" si="11"/>
        <v>0</v>
      </c>
    </row>
    <row r="219" spans="1:13" s="9" customFormat="1" ht="12.75" x14ac:dyDescent="0.2">
      <c r="A219" s="107">
        <v>43909</v>
      </c>
      <c r="B219" s="6" t="s">
        <v>32</v>
      </c>
      <c r="C219" s="7" t="s">
        <v>242</v>
      </c>
      <c r="D219" s="8" t="s">
        <v>235</v>
      </c>
      <c r="E219" s="93">
        <v>6311.37</v>
      </c>
      <c r="F219" s="94">
        <v>5</v>
      </c>
      <c r="G219" s="95">
        <f t="shared" si="9"/>
        <v>31556.85</v>
      </c>
      <c r="H219" s="93">
        <v>4369.63</v>
      </c>
      <c r="I219" s="96"/>
      <c r="J219" s="95">
        <f t="shared" si="10"/>
        <v>0</v>
      </c>
      <c r="K219" s="98"/>
      <c r="L219" s="99">
        <v>4369.63</v>
      </c>
      <c r="M219" s="100">
        <f t="shared" si="11"/>
        <v>0</v>
      </c>
    </row>
    <row r="220" spans="1:13" s="9" customFormat="1" ht="12.75" x14ac:dyDescent="0.2">
      <c r="A220" s="107">
        <v>44503</v>
      </c>
      <c r="B220" s="6" t="s">
        <v>10</v>
      </c>
      <c r="C220" s="7" t="s">
        <v>243</v>
      </c>
      <c r="D220" s="8" t="s">
        <v>236</v>
      </c>
      <c r="E220" s="93">
        <v>6311.37</v>
      </c>
      <c r="F220" s="94">
        <v>5</v>
      </c>
      <c r="G220" s="95">
        <f t="shared" si="9"/>
        <v>31556.85</v>
      </c>
      <c r="H220" s="93">
        <v>4369.63</v>
      </c>
      <c r="I220" s="96"/>
      <c r="J220" s="95">
        <f t="shared" si="10"/>
        <v>0</v>
      </c>
      <c r="K220" s="98"/>
      <c r="L220" s="99">
        <v>4369.63</v>
      </c>
      <c r="M220" s="100">
        <f t="shared" si="11"/>
        <v>0</v>
      </c>
    </row>
    <row r="221" spans="1:13" s="9" customFormat="1" ht="12.75" x14ac:dyDescent="0.2">
      <c r="A221" s="107">
        <v>44503</v>
      </c>
      <c r="B221" s="6" t="s">
        <v>10</v>
      </c>
      <c r="C221" s="7" t="s">
        <v>244</v>
      </c>
      <c r="D221" s="8" t="s">
        <v>238</v>
      </c>
      <c r="E221" s="93">
        <v>5987.74</v>
      </c>
      <c r="F221" s="94">
        <v>6</v>
      </c>
      <c r="G221" s="95">
        <f t="shared" si="9"/>
        <v>35926.44</v>
      </c>
      <c r="H221" s="93">
        <v>4369.63</v>
      </c>
      <c r="I221" s="96"/>
      <c r="J221" s="95">
        <f t="shared" si="10"/>
        <v>0</v>
      </c>
      <c r="K221" s="98"/>
      <c r="L221" s="99">
        <v>4369.63</v>
      </c>
      <c r="M221" s="100">
        <f t="shared" si="11"/>
        <v>0</v>
      </c>
    </row>
    <row r="222" spans="1:13" s="9" customFormat="1" ht="12.75" x14ac:dyDescent="0.2">
      <c r="A222" s="107">
        <v>44123</v>
      </c>
      <c r="B222" s="6" t="s">
        <v>13</v>
      </c>
      <c r="C222" s="7" t="s">
        <v>246</v>
      </c>
      <c r="D222" s="8" t="s">
        <v>240</v>
      </c>
      <c r="E222" s="101">
        <v>949.995</v>
      </c>
      <c r="F222" s="94">
        <v>3</v>
      </c>
      <c r="G222" s="95">
        <f t="shared" si="9"/>
        <v>2849.9850000000001</v>
      </c>
      <c r="H222" s="101">
        <v>949.995</v>
      </c>
      <c r="I222" s="96"/>
      <c r="J222" s="95">
        <f t="shared" si="10"/>
        <v>0</v>
      </c>
      <c r="K222" s="98"/>
      <c r="L222" s="99">
        <v>949.995</v>
      </c>
      <c r="M222" s="100">
        <f t="shared" si="11"/>
        <v>0</v>
      </c>
    </row>
    <row r="223" spans="1:13" s="9" customFormat="1" ht="12.75" x14ac:dyDescent="0.2">
      <c r="A223" s="5">
        <v>43909</v>
      </c>
      <c r="B223" s="6" t="s">
        <v>13</v>
      </c>
      <c r="C223" s="7" t="s">
        <v>248</v>
      </c>
      <c r="D223" s="8" t="s">
        <v>299</v>
      </c>
      <c r="E223" s="102">
        <v>3536</v>
      </c>
      <c r="F223" s="94">
        <v>1</v>
      </c>
      <c r="G223" s="95">
        <f t="shared" si="9"/>
        <v>3536</v>
      </c>
      <c r="H223" s="102">
        <v>3536</v>
      </c>
      <c r="I223" s="96"/>
      <c r="J223" s="95">
        <f t="shared" si="10"/>
        <v>0</v>
      </c>
      <c r="K223" s="98"/>
      <c r="L223" s="99">
        <v>3536</v>
      </c>
      <c r="M223" s="100">
        <f t="shared" si="11"/>
        <v>0</v>
      </c>
    </row>
    <row r="224" spans="1:13" s="9" customFormat="1" ht="12.75" x14ac:dyDescent="0.2">
      <c r="A224" s="5">
        <v>44543</v>
      </c>
      <c r="B224" s="6" t="s">
        <v>13</v>
      </c>
      <c r="C224" s="7" t="s">
        <v>249</v>
      </c>
      <c r="D224" s="10" t="s">
        <v>300</v>
      </c>
      <c r="E224" s="101">
        <v>2584</v>
      </c>
      <c r="F224" s="94">
        <v>0</v>
      </c>
      <c r="G224" s="95">
        <f t="shared" si="9"/>
        <v>0</v>
      </c>
      <c r="H224" s="101">
        <v>2584</v>
      </c>
      <c r="I224" s="96"/>
      <c r="J224" s="95">
        <f t="shared" si="10"/>
        <v>0</v>
      </c>
      <c r="K224" s="98"/>
      <c r="L224" s="99">
        <v>2584</v>
      </c>
      <c r="M224" s="100">
        <f t="shared" si="11"/>
        <v>0</v>
      </c>
    </row>
    <row r="225" spans="1:13" s="9" customFormat="1" ht="12.75" x14ac:dyDescent="0.2">
      <c r="A225" s="5">
        <v>43712</v>
      </c>
      <c r="B225" s="6" t="s">
        <v>13</v>
      </c>
      <c r="C225" s="7" t="s">
        <v>614</v>
      </c>
      <c r="D225" s="10" t="s">
        <v>615</v>
      </c>
      <c r="E225" s="93">
        <v>85.06</v>
      </c>
      <c r="F225" s="94">
        <v>0</v>
      </c>
      <c r="G225" s="95">
        <f t="shared" si="9"/>
        <v>0</v>
      </c>
      <c r="H225" s="93">
        <v>85.06</v>
      </c>
      <c r="I225" s="96"/>
      <c r="J225" s="95">
        <f t="shared" si="10"/>
        <v>0</v>
      </c>
      <c r="K225" s="98"/>
      <c r="L225" s="99">
        <v>85.06</v>
      </c>
      <c r="M225" s="100">
        <f t="shared" si="11"/>
        <v>0</v>
      </c>
    </row>
    <row r="226" spans="1:13" s="9" customFormat="1" ht="12.75" x14ac:dyDescent="0.2">
      <c r="A226" s="5">
        <v>44657</v>
      </c>
      <c r="B226" s="6" t="s">
        <v>13</v>
      </c>
      <c r="C226" s="7" t="s">
        <v>616</v>
      </c>
      <c r="D226" s="10" t="s">
        <v>245</v>
      </c>
      <c r="E226" s="93">
        <v>92.16</v>
      </c>
      <c r="F226" s="94">
        <v>0</v>
      </c>
      <c r="G226" s="95">
        <f t="shared" si="9"/>
        <v>0</v>
      </c>
      <c r="H226" s="93">
        <v>92.16</v>
      </c>
      <c r="I226" s="96"/>
      <c r="J226" s="95">
        <f t="shared" si="10"/>
        <v>0</v>
      </c>
      <c r="K226" s="98"/>
      <c r="L226" s="99">
        <v>92.16</v>
      </c>
      <c r="M226" s="100">
        <f t="shared" si="11"/>
        <v>0</v>
      </c>
    </row>
    <row r="227" spans="1:13" s="9" customFormat="1" ht="12.75" x14ac:dyDescent="0.2">
      <c r="A227" s="5">
        <v>44487</v>
      </c>
      <c r="B227" s="6" t="s">
        <v>917</v>
      </c>
      <c r="C227" s="7" t="s">
        <v>250</v>
      </c>
      <c r="D227" s="8" t="s">
        <v>247</v>
      </c>
      <c r="E227" s="93">
        <v>81.900000000000006</v>
      </c>
      <c r="F227" s="94">
        <v>2</v>
      </c>
      <c r="G227" s="95">
        <f t="shared" si="9"/>
        <v>163.80000000000001</v>
      </c>
      <c r="H227" s="93">
        <v>81.900000000000006</v>
      </c>
      <c r="I227" s="96"/>
      <c r="J227" s="95">
        <f t="shared" si="10"/>
        <v>0</v>
      </c>
      <c r="K227" s="98"/>
      <c r="L227" s="99">
        <v>81.900000000000006</v>
      </c>
      <c r="M227" s="100">
        <f t="shared" si="11"/>
        <v>0</v>
      </c>
    </row>
    <row r="228" spans="1:13" s="9" customFormat="1" ht="12.75" x14ac:dyDescent="0.2">
      <c r="A228" s="5">
        <v>44487</v>
      </c>
      <c r="B228" s="6" t="s">
        <v>908</v>
      </c>
      <c r="C228" s="7" t="s">
        <v>617</v>
      </c>
      <c r="D228" s="8" t="s">
        <v>618</v>
      </c>
      <c r="E228" s="93">
        <v>115.396</v>
      </c>
      <c r="F228" s="94">
        <v>0</v>
      </c>
      <c r="G228" s="95">
        <f t="shared" si="9"/>
        <v>0</v>
      </c>
      <c r="H228" s="93">
        <v>115.396</v>
      </c>
      <c r="I228" s="96"/>
      <c r="J228" s="95">
        <f t="shared" si="10"/>
        <v>0</v>
      </c>
      <c r="K228" s="98"/>
      <c r="L228" s="99">
        <v>115.396</v>
      </c>
      <c r="M228" s="100">
        <f t="shared" si="11"/>
        <v>0</v>
      </c>
    </row>
    <row r="229" spans="1:13" s="9" customFormat="1" ht="12.75" x14ac:dyDescent="0.2">
      <c r="A229" s="5">
        <v>43909</v>
      </c>
      <c r="B229" s="6" t="s">
        <v>907</v>
      </c>
      <c r="C229" s="7" t="s">
        <v>619</v>
      </c>
      <c r="D229" s="8" t="s">
        <v>620</v>
      </c>
      <c r="E229" s="93">
        <v>1090</v>
      </c>
      <c r="F229" s="94">
        <v>0</v>
      </c>
      <c r="G229" s="95">
        <f t="shared" si="9"/>
        <v>0</v>
      </c>
      <c r="H229" s="93">
        <v>1090</v>
      </c>
      <c r="I229" s="96"/>
      <c r="J229" s="95">
        <f t="shared" si="10"/>
        <v>0</v>
      </c>
      <c r="K229" s="98"/>
      <c r="L229" s="99">
        <v>1090</v>
      </c>
      <c r="M229" s="100">
        <f t="shared" si="11"/>
        <v>0</v>
      </c>
    </row>
    <row r="230" spans="1:13" s="9" customFormat="1" ht="12.75" x14ac:dyDescent="0.2">
      <c r="A230" s="5">
        <v>43895</v>
      </c>
      <c r="B230" s="6" t="s">
        <v>915</v>
      </c>
      <c r="C230" s="7" t="s">
        <v>621</v>
      </c>
      <c r="D230" s="8" t="s">
        <v>622</v>
      </c>
      <c r="E230" s="93">
        <v>39</v>
      </c>
      <c r="F230" s="94">
        <v>0</v>
      </c>
      <c r="G230" s="95">
        <f t="shared" si="9"/>
        <v>0</v>
      </c>
      <c r="H230" s="93">
        <v>39</v>
      </c>
      <c r="I230" s="96"/>
      <c r="J230" s="95">
        <f t="shared" si="10"/>
        <v>0</v>
      </c>
      <c r="K230" s="98"/>
      <c r="L230" s="99">
        <v>39</v>
      </c>
      <c r="M230" s="100">
        <f t="shared" si="11"/>
        <v>0</v>
      </c>
    </row>
    <row r="231" spans="1:13" s="9" customFormat="1" ht="12.75" x14ac:dyDescent="0.2">
      <c r="A231" s="5">
        <v>43746</v>
      </c>
      <c r="B231" s="6" t="s">
        <v>456</v>
      </c>
      <c r="C231" s="7" t="s">
        <v>252</v>
      </c>
      <c r="D231" s="8" t="s">
        <v>420</v>
      </c>
      <c r="E231" s="93">
        <v>531</v>
      </c>
      <c r="F231" s="94">
        <v>4</v>
      </c>
      <c r="G231" s="95">
        <f t="shared" si="9"/>
        <v>2124</v>
      </c>
      <c r="H231" s="93">
        <v>531</v>
      </c>
      <c r="I231" s="96"/>
      <c r="J231" s="95">
        <f t="shared" si="10"/>
        <v>0</v>
      </c>
      <c r="K231" s="98"/>
      <c r="L231" s="99">
        <v>531</v>
      </c>
      <c r="M231" s="100">
        <f t="shared" si="11"/>
        <v>0</v>
      </c>
    </row>
    <row r="232" spans="1:13" s="9" customFormat="1" ht="12.75" x14ac:dyDescent="0.2">
      <c r="A232" s="5">
        <v>44543</v>
      </c>
      <c r="B232" s="6" t="s">
        <v>917</v>
      </c>
      <c r="C232" s="7" t="s">
        <v>623</v>
      </c>
      <c r="D232" s="8" t="s">
        <v>420</v>
      </c>
      <c r="E232" s="93">
        <v>220</v>
      </c>
      <c r="F232" s="94">
        <v>0</v>
      </c>
      <c r="G232" s="95">
        <f t="shared" si="9"/>
        <v>0</v>
      </c>
      <c r="H232" s="93">
        <v>220</v>
      </c>
      <c r="I232" s="96"/>
      <c r="J232" s="95">
        <f t="shared" si="10"/>
        <v>0</v>
      </c>
      <c r="K232" s="98"/>
      <c r="L232" s="99">
        <v>220</v>
      </c>
      <c r="M232" s="100">
        <f t="shared" si="11"/>
        <v>0</v>
      </c>
    </row>
    <row r="233" spans="1:13" s="9" customFormat="1" ht="12.75" x14ac:dyDescent="0.2">
      <c r="A233" s="5">
        <v>44273</v>
      </c>
      <c r="B233" s="6" t="s">
        <v>13</v>
      </c>
      <c r="C233" s="7" t="s">
        <v>624</v>
      </c>
      <c r="D233" s="10" t="s">
        <v>625</v>
      </c>
      <c r="E233" s="93">
        <v>725.7</v>
      </c>
      <c r="F233" s="94">
        <v>0</v>
      </c>
      <c r="G233" s="95">
        <f t="shared" si="9"/>
        <v>0</v>
      </c>
      <c r="H233" s="93">
        <v>725.7</v>
      </c>
      <c r="I233" s="96"/>
      <c r="J233" s="95">
        <f t="shared" si="10"/>
        <v>0</v>
      </c>
      <c r="K233" s="98"/>
      <c r="L233" s="99">
        <v>725.7</v>
      </c>
      <c r="M233" s="100">
        <f t="shared" si="11"/>
        <v>0</v>
      </c>
    </row>
    <row r="234" spans="1:13" s="9" customFormat="1" ht="12.75" x14ac:dyDescent="0.2">
      <c r="A234" s="5">
        <v>43712</v>
      </c>
      <c r="B234" s="6" t="s">
        <v>13</v>
      </c>
      <c r="C234" s="7" t="s">
        <v>626</v>
      </c>
      <c r="D234" s="10" t="s">
        <v>625</v>
      </c>
      <c r="E234" s="101">
        <v>693.84</v>
      </c>
      <c r="F234" s="94">
        <v>0</v>
      </c>
      <c r="G234" s="95">
        <f t="shared" si="9"/>
        <v>0</v>
      </c>
      <c r="H234" s="101">
        <v>693.84</v>
      </c>
      <c r="I234" s="96"/>
      <c r="J234" s="95">
        <f t="shared" si="10"/>
        <v>0</v>
      </c>
      <c r="K234" s="98"/>
      <c r="L234" s="99">
        <v>693.84</v>
      </c>
      <c r="M234" s="100">
        <f t="shared" si="11"/>
        <v>0</v>
      </c>
    </row>
    <row r="235" spans="1:13" s="9" customFormat="1" ht="12.75" x14ac:dyDescent="0.2">
      <c r="A235" s="5">
        <v>43566</v>
      </c>
      <c r="B235" s="6" t="s">
        <v>13</v>
      </c>
      <c r="C235" s="7" t="s">
        <v>253</v>
      </c>
      <c r="D235" s="8" t="s">
        <v>56</v>
      </c>
      <c r="E235" s="101">
        <v>525</v>
      </c>
      <c r="F235" s="94">
        <v>6</v>
      </c>
      <c r="G235" s="95">
        <f t="shared" si="9"/>
        <v>3150</v>
      </c>
      <c r="H235" s="101">
        <v>525</v>
      </c>
      <c r="I235" s="96"/>
      <c r="J235" s="95">
        <f t="shared" si="10"/>
        <v>0</v>
      </c>
      <c r="K235" s="98"/>
      <c r="L235" s="99">
        <v>525</v>
      </c>
      <c r="M235" s="100">
        <f t="shared" si="11"/>
        <v>0</v>
      </c>
    </row>
    <row r="236" spans="1:13" s="9" customFormat="1" ht="12.75" x14ac:dyDescent="0.2">
      <c r="A236" s="5">
        <v>43594</v>
      </c>
      <c r="B236" s="6" t="s">
        <v>32</v>
      </c>
      <c r="C236" s="7" t="s">
        <v>627</v>
      </c>
      <c r="D236" s="8" t="s">
        <v>628</v>
      </c>
      <c r="E236" s="101">
        <v>39</v>
      </c>
      <c r="F236" s="94">
        <v>0</v>
      </c>
      <c r="G236" s="95">
        <f t="shared" si="9"/>
        <v>0</v>
      </c>
      <c r="H236" s="101">
        <v>39</v>
      </c>
      <c r="I236" s="96"/>
      <c r="J236" s="95">
        <f t="shared" si="10"/>
        <v>0</v>
      </c>
      <c r="K236" s="98"/>
      <c r="L236" s="99">
        <v>39</v>
      </c>
      <c r="M236" s="100">
        <f t="shared" si="11"/>
        <v>0</v>
      </c>
    </row>
    <row r="237" spans="1:13" s="9" customFormat="1" ht="12.75" x14ac:dyDescent="0.2">
      <c r="A237" s="5">
        <v>43895</v>
      </c>
      <c r="B237" s="6" t="s">
        <v>32</v>
      </c>
      <c r="C237" s="7" t="s">
        <v>254</v>
      </c>
      <c r="D237" s="8" t="s">
        <v>251</v>
      </c>
      <c r="E237" s="101">
        <v>3.75</v>
      </c>
      <c r="F237" s="94">
        <v>63</v>
      </c>
      <c r="G237" s="95">
        <f t="shared" si="9"/>
        <v>236.25</v>
      </c>
      <c r="H237" s="101">
        <v>3.75</v>
      </c>
      <c r="I237" s="96"/>
      <c r="J237" s="95">
        <f t="shared" si="10"/>
        <v>0</v>
      </c>
      <c r="K237" s="98"/>
      <c r="L237" s="99">
        <v>3.75</v>
      </c>
      <c r="M237" s="100">
        <f t="shared" si="11"/>
        <v>0</v>
      </c>
    </row>
    <row r="238" spans="1:13" s="9" customFormat="1" ht="12.75" x14ac:dyDescent="0.2">
      <c r="A238" s="5">
        <v>44657</v>
      </c>
      <c r="B238" s="6" t="s">
        <v>908</v>
      </c>
      <c r="C238" s="7" t="s">
        <v>629</v>
      </c>
      <c r="D238" s="8" t="s">
        <v>44</v>
      </c>
      <c r="E238" s="93">
        <v>37.76</v>
      </c>
      <c r="F238" s="94">
        <v>20</v>
      </c>
      <c r="G238" s="95">
        <f t="shared" si="9"/>
        <v>755.19999999999993</v>
      </c>
      <c r="H238" s="93">
        <v>190</v>
      </c>
      <c r="I238" s="96"/>
      <c r="J238" s="95">
        <f t="shared" si="10"/>
        <v>0</v>
      </c>
      <c r="K238" s="98"/>
      <c r="L238" s="99">
        <v>37.76</v>
      </c>
      <c r="M238" s="100">
        <f t="shared" si="11"/>
        <v>0</v>
      </c>
    </row>
    <row r="239" spans="1:13" s="9" customFormat="1" ht="12.75" x14ac:dyDescent="0.2">
      <c r="A239" s="5">
        <v>43594</v>
      </c>
      <c r="B239" s="6" t="s">
        <v>915</v>
      </c>
      <c r="C239" s="7" t="s">
        <v>630</v>
      </c>
      <c r="D239" s="8" t="s">
        <v>195</v>
      </c>
      <c r="E239" s="93">
        <v>29.5</v>
      </c>
      <c r="F239" s="94">
        <v>12</v>
      </c>
      <c r="G239" s="95">
        <f t="shared" si="9"/>
        <v>354</v>
      </c>
      <c r="H239" s="93">
        <v>24</v>
      </c>
      <c r="I239" s="96"/>
      <c r="J239" s="95">
        <f t="shared" si="10"/>
        <v>0</v>
      </c>
      <c r="K239" s="98"/>
      <c r="L239" s="99">
        <v>29.5</v>
      </c>
      <c r="M239" s="100">
        <f t="shared" si="11"/>
        <v>0</v>
      </c>
    </row>
    <row r="240" spans="1:13" s="9" customFormat="1" ht="12.75" x14ac:dyDescent="0.2">
      <c r="A240" s="5">
        <v>43746</v>
      </c>
      <c r="B240" s="6" t="s">
        <v>909</v>
      </c>
      <c r="C240" s="7" t="s">
        <v>631</v>
      </c>
      <c r="D240" s="8" t="s">
        <v>127</v>
      </c>
      <c r="E240" s="93">
        <v>300.89999999999998</v>
      </c>
      <c r="F240" s="94">
        <v>75</v>
      </c>
      <c r="G240" s="95">
        <f t="shared" si="9"/>
        <v>22567.5</v>
      </c>
      <c r="H240" s="93">
        <v>180</v>
      </c>
      <c r="I240" s="96"/>
      <c r="J240" s="95">
        <f t="shared" si="10"/>
        <v>0</v>
      </c>
      <c r="K240" s="98"/>
      <c r="L240" s="99">
        <v>300.89999999999998</v>
      </c>
      <c r="M240" s="100">
        <f t="shared" si="11"/>
        <v>0</v>
      </c>
    </row>
    <row r="241" spans="1:13" s="9" customFormat="1" ht="12.75" x14ac:dyDescent="0.2">
      <c r="A241" s="5">
        <v>43566</v>
      </c>
      <c r="B241" s="6" t="s">
        <v>915</v>
      </c>
      <c r="C241" s="7" t="s">
        <v>632</v>
      </c>
      <c r="D241" s="8" t="s">
        <v>165</v>
      </c>
      <c r="E241" s="93">
        <v>216</v>
      </c>
      <c r="F241" s="94">
        <v>0</v>
      </c>
      <c r="G241" s="95">
        <f t="shared" si="9"/>
        <v>0</v>
      </c>
      <c r="H241" s="93">
        <v>216</v>
      </c>
      <c r="I241" s="96"/>
      <c r="J241" s="95">
        <f t="shared" si="10"/>
        <v>0</v>
      </c>
      <c r="K241" s="98"/>
      <c r="L241" s="99">
        <v>216</v>
      </c>
      <c r="M241" s="100">
        <f t="shared" si="11"/>
        <v>0</v>
      </c>
    </row>
    <row r="242" spans="1:13" s="9" customFormat="1" ht="12.75" x14ac:dyDescent="0.2">
      <c r="A242" s="5">
        <v>44544</v>
      </c>
      <c r="B242" s="6" t="s">
        <v>387</v>
      </c>
      <c r="C242" s="7" t="s">
        <v>255</v>
      </c>
      <c r="D242" s="8" t="s">
        <v>81</v>
      </c>
      <c r="E242" s="93">
        <v>40</v>
      </c>
      <c r="F242" s="94">
        <v>0</v>
      </c>
      <c r="G242" s="95">
        <f t="shared" si="9"/>
        <v>0</v>
      </c>
      <c r="H242" s="93">
        <v>40</v>
      </c>
      <c r="I242" s="96"/>
      <c r="J242" s="95">
        <f t="shared" si="10"/>
        <v>0</v>
      </c>
      <c r="K242" s="98"/>
      <c r="L242" s="99">
        <v>40</v>
      </c>
      <c r="M242" s="100">
        <f t="shared" si="11"/>
        <v>0</v>
      </c>
    </row>
    <row r="243" spans="1:13" s="9" customFormat="1" ht="12.75" x14ac:dyDescent="0.2">
      <c r="A243" s="5">
        <v>44645</v>
      </c>
      <c r="B243" s="6" t="s">
        <v>387</v>
      </c>
      <c r="C243" s="7" t="s">
        <v>256</v>
      </c>
      <c r="D243" s="8" t="s">
        <v>107</v>
      </c>
      <c r="E243" s="93">
        <v>291.77</v>
      </c>
      <c r="F243" s="94">
        <v>11</v>
      </c>
      <c r="G243" s="95">
        <f t="shared" si="9"/>
        <v>3209.47</v>
      </c>
      <c r="H243" s="93">
        <v>275</v>
      </c>
      <c r="I243" s="96"/>
      <c r="J243" s="95">
        <f t="shared" si="10"/>
        <v>0</v>
      </c>
      <c r="K243" s="98"/>
      <c r="L243" s="99">
        <v>291.77</v>
      </c>
      <c r="M243" s="100">
        <f t="shared" si="11"/>
        <v>0</v>
      </c>
    </row>
    <row r="244" spans="1:13" s="9" customFormat="1" ht="12.75" x14ac:dyDescent="0.2">
      <c r="A244" s="5">
        <v>44657</v>
      </c>
      <c r="B244" s="6" t="s">
        <v>13</v>
      </c>
      <c r="C244" s="7" t="s">
        <v>258</v>
      </c>
      <c r="D244" s="8" t="s">
        <v>62</v>
      </c>
      <c r="E244" s="93">
        <v>54.2</v>
      </c>
      <c r="F244" s="94">
        <v>3</v>
      </c>
      <c r="G244" s="95">
        <f t="shared" si="9"/>
        <v>162.60000000000002</v>
      </c>
      <c r="H244" s="93">
        <v>54.2</v>
      </c>
      <c r="I244" s="96"/>
      <c r="J244" s="95">
        <f t="shared" si="10"/>
        <v>0</v>
      </c>
      <c r="K244" s="98"/>
      <c r="L244" s="99">
        <v>54.2</v>
      </c>
      <c r="M244" s="100">
        <f t="shared" si="11"/>
        <v>0</v>
      </c>
    </row>
    <row r="245" spans="1:13" s="9" customFormat="1" ht="12.75" x14ac:dyDescent="0.2">
      <c r="A245" s="5">
        <v>44657</v>
      </c>
      <c r="B245" s="6" t="s">
        <v>13</v>
      </c>
      <c r="C245" s="7" t="s">
        <v>633</v>
      </c>
      <c r="D245" s="8" t="s">
        <v>634</v>
      </c>
      <c r="E245" s="93">
        <v>6200</v>
      </c>
      <c r="F245" s="94">
        <v>0</v>
      </c>
      <c r="G245" s="95">
        <f t="shared" si="9"/>
        <v>0</v>
      </c>
      <c r="H245" s="93">
        <v>6200</v>
      </c>
      <c r="I245" s="96"/>
      <c r="J245" s="95">
        <f t="shared" si="10"/>
        <v>0</v>
      </c>
      <c r="K245" s="98"/>
      <c r="L245" s="99">
        <v>6200</v>
      </c>
      <c r="M245" s="100">
        <f t="shared" si="11"/>
        <v>0</v>
      </c>
    </row>
    <row r="246" spans="1:13" s="9" customFormat="1" ht="12.75" x14ac:dyDescent="0.2">
      <c r="A246" s="5">
        <v>44543</v>
      </c>
      <c r="B246" s="11" t="s">
        <v>381</v>
      </c>
      <c r="C246" s="7" t="s">
        <v>261</v>
      </c>
      <c r="D246" s="13" t="s">
        <v>213</v>
      </c>
      <c r="E246" s="93">
        <v>572.89</v>
      </c>
      <c r="F246" s="94">
        <v>8</v>
      </c>
      <c r="G246" s="95">
        <f t="shared" si="9"/>
        <v>4583.12</v>
      </c>
      <c r="H246" s="93">
        <v>572.89</v>
      </c>
      <c r="I246" s="96"/>
      <c r="J246" s="95">
        <f t="shared" si="10"/>
        <v>0</v>
      </c>
      <c r="K246" s="98"/>
      <c r="L246" s="99">
        <v>572.89</v>
      </c>
      <c r="M246" s="100">
        <f t="shared" si="11"/>
        <v>0</v>
      </c>
    </row>
    <row r="247" spans="1:13" s="9" customFormat="1" ht="12.75" x14ac:dyDescent="0.2">
      <c r="A247" s="5">
        <v>44543</v>
      </c>
      <c r="B247" s="11" t="s">
        <v>381</v>
      </c>
      <c r="C247" s="7" t="s">
        <v>263</v>
      </c>
      <c r="D247" s="12" t="s">
        <v>419</v>
      </c>
      <c r="E247" s="93">
        <v>271.39999999999998</v>
      </c>
      <c r="F247" s="94">
        <v>18</v>
      </c>
      <c r="G247" s="95">
        <f t="shared" si="9"/>
        <v>4885.2</v>
      </c>
      <c r="H247" s="93">
        <v>12.39</v>
      </c>
      <c r="I247" s="96"/>
      <c r="J247" s="95">
        <f t="shared" si="10"/>
        <v>0</v>
      </c>
      <c r="K247" s="98"/>
      <c r="L247" s="99">
        <v>12.39</v>
      </c>
      <c r="M247" s="100">
        <f t="shared" si="11"/>
        <v>0</v>
      </c>
    </row>
    <row r="248" spans="1:13" s="9" customFormat="1" ht="12.75" x14ac:dyDescent="0.2">
      <c r="A248" s="107">
        <v>44123</v>
      </c>
      <c r="B248" s="6" t="s">
        <v>908</v>
      </c>
      <c r="C248" s="7" t="s">
        <v>264</v>
      </c>
      <c r="D248" s="8" t="s">
        <v>219</v>
      </c>
      <c r="E248" s="93">
        <v>448.4</v>
      </c>
      <c r="F248" s="94">
        <v>3</v>
      </c>
      <c r="G248" s="95">
        <f t="shared" si="9"/>
        <v>1345.1999999999998</v>
      </c>
      <c r="H248" s="93">
        <v>448.4</v>
      </c>
      <c r="I248" s="96"/>
      <c r="J248" s="95">
        <f t="shared" si="10"/>
        <v>0</v>
      </c>
      <c r="K248" s="98"/>
      <c r="L248" s="99">
        <v>448.4</v>
      </c>
      <c r="M248" s="100">
        <f t="shared" si="11"/>
        <v>0</v>
      </c>
    </row>
    <row r="249" spans="1:13" s="9" customFormat="1" ht="12.75" x14ac:dyDescent="0.2">
      <c r="A249" s="107">
        <v>43746</v>
      </c>
      <c r="B249" s="6" t="s">
        <v>916</v>
      </c>
      <c r="C249" s="7" t="s">
        <v>265</v>
      </c>
      <c r="D249" s="8" t="s">
        <v>221</v>
      </c>
      <c r="E249" s="93">
        <v>448.4</v>
      </c>
      <c r="F249" s="94">
        <v>1</v>
      </c>
      <c r="G249" s="95">
        <f t="shared" si="9"/>
        <v>448.4</v>
      </c>
      <c r="H249" s="93">
        <v>448.4</v>
      </c>
      <c r="I249" s="96"/>
      <c r="J249" s="95">
        <f t="shared" si="10"/>
        <v>0</v>
      </c>
      <c r="K249" s="98"/>
      <c r="L249" s="99">
        <v>448.4</v>
      </c>
      <c r="M249" s="100">
        <f t="shared" si="11"/>
        <v>0</v>
      </c>
    </row>
    <row r="250" spans="1:13" s="9" customFormat="1" ht="12.75" x14ac:dyDescent="0.2">
      <c r="A250" s="107">
        <v>44123</v>
      </c>
      <c r="B250" s="6" t="s">
        <v>173</v>
      </c>
      <c r="C250" s="7" t="s">
        <v>266</v>
      </c>
      <c r="D250" s="8" t="s">
        <v>257</v>
      </c>
      <c r="E250" s="93">
        <v>422.83</v>
      </c>
      <c r="F250" s="94">
        <v>6</v>
      </c>
      <c r="G250" s="95">
        <f t="shared" si="9"/>
        <v>2536.98</v>
      </c>
      <c r="H250" s="93">
        <v>448.4</v>
      </c>
      <c r="I250" s="96"/>
      <c r="J250" s="95">
        <f t="shared" si="10"/>
        <v>0</v>
      </c>
      <c r="K250" s="98"/>
      <c r="L250" s="99">
        <v>448.4</v>
      </c>
      <c r="M250" s="100">
        <f t="shared" si="11"/>
        <v>0</v>
      </c>
    </row>
    <row r="251" spans="1:13" s="9" customFormat="1" ht="12.75" x14ac:dyDescent="0.2">
      <c r="A251" s="107">
        <v>44503</v>
      </c>
      <c r="B251" s="6" t="s">
        <v>907</v>
      </c>
      <c r="C251" s="7" t="s">
        <v>267</v>
      </c>
      <c r="D251" s="8" t="s">
        <v>259</v>
      </c>
      <c r="E251" s="93">
        <v>410.05</v>
      </c>
      <c r="F251" s="94">
        <v>4</v>
      </c>
      <c r="G251" s="95">
        <f t="shared" si="9"/>
        <v>1640.2</v>
      </c>
      <c r="H251" s="93">
        <v>448.4</v>
      </c>
      <c r="I251" s="96"/>
      <c r="J251" s="95">
        <f t="shared" si="10"/>
        <v>0</v>
      </c>
      <c r="K251" s="98"/>
      <c r="L251" s="99">
        <v>448.4</v>
      </c>
      <c r="M251" s="100">
        <f t="shared" si="11"/>
        <v>0</v>
      </c>
    </row>
    <row r="252" spans="1:13" s="9" customFormat="1" ht="12.75" x14ac:dyDescent="0.2">
      <c r="A252" s="107">
        <v>44547</v>
      </c>
      <c r="B252" s="6" t="s">
        <v>918</v>
      </c>
      <c r="C252" s="7" t="s">
        <v>268</v>
      </c>
      <c r="D252" s="8" t="s">
        <v>260</v>
      </c>
      <c r="E252" s="93">
        <v>410.05</v>
      </c>
      <c r="F252" s="94">
        <v>4</v>
      </c>
      <c r="G252" s="95">
        <f t="shared" si="9"/>
        <v>1640.2</v>
      </c>
      <c r="H252" s="93">
        <v>448.4</v>
      </c>
      <c r="I252" s="96"/>
      <c r="J252" s="95">
        <f t="shared" si="10"/>
        <v>0</v>
      </c>
      <c r="K252" s="98"/>
      <c r="L252" s="99">
        <v>448.4</v>
      </c>
      <c r="M252" s="100">
        <f t="shared" si="11"/>
        <v>0</v>
      </c>
    </row>
    <row r="253" spans="1:13" s="9" customFormat="1" ht="12.75" x14ac:dyDescent="0.2">
      <c r="A253" s="107">
        <v>44123</v>
      </c>
      <c r="B253" s="6" t="s">
        <v>908</v>
      </c>
      <c r="C253" s="7" t="s">
        <v>269</v>
      </c>
      <c r="D253" s="8" t="s">
        <v>262</v>
      </c>
      <c r="E253" s="93">
        <v>410.05</v>
      </c>
      <c r="F253" s="94">
        <v>4</v>
      </c>
      <c r="G253" s="95">
        <f t="shared" si="9"/>
        <v>1640.2</v>
      </c>
      <c r="H253" s="93">
        <v>448.4</v>
      </c>
      <c r="I253" s="96"/>
      <c r="J253" s="95">
        <f t="shared" si="10"/>
        <v>0</v>
      </c>
      <c r="K253" s="98"/>
      <c r="L253" s="99">
        <v>448.4</v>
      </c>
      <c r="M253" s="100">
        <f t="shared" si="11"/>
        <v>0</v>
      </c>
    </row>
    <row r="254" spans="1:13" s="9" customFormat="1" ht="12.75" x14ac:dyDescent="0.2">
      <c r="A254" s="107">
        <v>43895</v>
      </c>
      <c r="B254" s="6" t="s">
        <v>35</v>
      </c>
      <c r="C254" s="7" t="s">
        <v>635</v>
      </c>
      <c r="D254" s="8" t="s">
        <v>636</v>
      </c>
      <c r="E254" s="93">
        <v>531</v>
      </c>
      <c r="F254" s="94">
        <v>0</v>
      </c>
      <c r="G254" s="95">
        <f t="shared" si="9"/>
        <v>0</v>
      </c>
      <c r="H254" s="93">
        <v>531</v>
      </c>
      <c r="I254" s="96"/>
      <c r="J254" s="95">
        <f t="shared" si="10"/>
        <v>0</v>
      </c>
      <c r="K254" s="98"/>
      <c r="L254" s="99">
        <v>531</v>
      </c>
      <c r="M254" s="100">
        <f t="shared" si="11"/>
        <v>0</v>
      </c>
    </row>
    <row r="255" spans="1:13" s="9" customFormat="1" ht="13.5" thickBot="1" x14ac:dyDescent="0.25">
      <c r="A255" s="107">
        <v>44544</v>
      </c>
      <c r="B255" s="6" t="s">
        <v>35</v>
      </c>
      <c r="C255" s="7" t="s">
        <v>637</v>
      </c>
      <c r="D255" s="8" t="s">
        <v>638</v>
      </c>
      <c r="E255" s="93">
        <v>531</v>
      </c>
      <c r="F255" s="113">
        <v>0</v>
      </c>
      <c r="G255" s="95">
        <f t="shared" si="9"/>
        <v>0</v>
      </c>
      <c r="H255" s="93">
        <v>531</v>
      </c>
      <c r="I255" s="114"/>
      <c r="J255" s="95">
        <f t="shared" si="10"/>
        <v>0</v>
      </c>
      <c r="K255" s="98"/>
      <c r="L255" s="99">
        <v>531</v>
      </c>
      <c r="M255" s="100">
        <f t="shared" si="11"/>
        <v>0</v>
      </c>
    </row>
    <row r="256" spans="1:13" s="9" customFormat="1" ht="12.75" x14ac:dyDescent="0.2">
      <c r="A256" s="107">
        <v>43909</v>
      </c>
      <c r="B256" s="6" t="s">
        <v>907</v>
      </c>
      <c r="C256" s="7" t="s">
        <v>639</v>
      </c>
      <c r="D256" s="8" t="s">
        <v>640</v>
      </c>
      <c r="E256" s="93">
        <v>531</v>
      </c>
      <c r="F256" s="115">
        <v>0</v>
      </c>
      <c r="G256" s="95">
        <f t="shared" si="9"/>
        <v>0</v>
      </c>
      <c r="H256" s="93">
        <v>531</v>
      </c>
      <c r="I256" s="116"/>
      <c r="J256" s="95">
        <f t="shared" si="10"/>
        <v>0</v>
      </c>
      <c r="K256" s="98"/>
      <c r="L256" s="99">
        <v>531</v>
      </c>
      <c r="M256" s="100">
        <f t="shared" si="11"/>
        <v>0</v>
      </c>
    </row>
    <row r="257" spans="1:13" s="9" customFormat="1" ht="12.75" x14ac:dyDescent="0.2">
      <c r="A257" s="107">
        <v>44273</v>
      </c>
      <c r="B257" s="14" t="s">
        <v>13</v>
      </c>
      <c r="C257" s="7" t="s">
        <v>641</v>
      </c>
      <c r="D257" s="8" t="s">
        <v>233</v>
      </c>
      <c r="E257" s="93">
        <v>5310</v>
      </c>
      <c r="F257" s="94">
        <v>0</v>
      </c>
      <c r="G257" s="95">
        <f t="shared" si="9"/>
        <v>0</v>
      </c>
      <c r="H257" s="93">
        <v>5310</v>
      </c>
      <c r="I257" s="96"/>
      <c r="J257" s="95">
        <f t="shared" si="10"/>
        <v>0</v>
      </c>
      <c r="K257" s="98"/>
      <c r="L257" s="99">
        <v>5310</v>
      </c>
      <c r="M257" s="100">
        <f t="shared" si="11"/>
        <v>0</v>
      </c>
    </row>
    <row r="258" spans="1:13" s="9" customFormat="1" ht="12.75" x14ac:dyDescent="0.2">
      <c r="A258" s="5">
        <v>43909</v>
      </c>
      <c r="B258" s="6" t="s">
        <v>13</v>
      </c>
      <c r="C258" s="7" t="s">
        <v>270</v>
      </c>
      <c r="D258" s="8" t="s">
        <v>174</v>
      </c>
      <c r="E258" s="93">
        <v>690.99</v>
      </c>
      <c r="F258" s="94">
        <v>42</v>
      </c>
      <c r="G258" s="95">
        <f t="shared" si="9"/>
        <v>29021.58</v>
      </c>
      <c r="H258" s="93">
        <v>694.89</v>
      </c>
      <c r="I258" s="96"/>
      <c r="J258" s="95">
        <f t="shared" si="10"/>
        <v>0</v>
      </c>
      <c r="K258" s="98"/>
      <c r="L258" s="99">
        <v>694.89</v>
      </c>
      <c r="M258" s="100">
        <f t="shared" si="11"/>
        <v>0</v>
      </c>
    </row>
    <row r="259" spans="1:13" s="9" customFormat="1" ht="12.75" x14ac:dyDescent="0.2">
      <c r="A259" s="5">
        <v>44487</v>
      </c>
      <c r="B259" s="6" t="s">
        <v>13</v>
      </c>
      <c r="C259" s="7" t="s">
        <v>642</v>
      </c>
      <c r="D259" s="8" t="s">
        <v>643</v>
      </c>
      <c r="E259" s="93">
        <v>20</v>
      </c>
      <c r="F259" s="94">
        <v>0</v>
      </c>
      <c r="G259" s="95">
        <f t="shared" si="9"/>
        <v>0</v>
      </c>
      <c r="H259" s="93">
        <v>20</v>
      </c>
      <c r="I259" s="96"/>
      <c r="J259" s="95">
        <f t="shared" si="10"/>
        <v>0</v>
      </c>
      <c r="K259" s="98"/>
      <c r="L259" s="99">
        <v>20</v>
      </c>
      <c r="M259" s="100">
        <f t="shared" si="11"/>
        <v>0</v>
      </c>
    </row>
    <row r="260" spans="1:13" s="9" customFormat="1" ht="12.75" x14ac:dyDescent="0.2">
      <c r="A260" s="5">
        <v>43895</v>
      </c>
      <c r="B260" s="6" t="s">
        <v>915</v>
      </c>
      <c r="C260" s="7" t="s">
        <v>644</v>
      </c>
      <c r="D260" s="8" t="s">
        <v>132</v>
      </c>
      <c r="E260" s="93">
        <v>129.80000000000001</v>
      </c>
      <c r="F260" s="94">
        <v>0</v>
      </c>
      <c r="G260" s="95">
        <f t="shared" si="9"/>
        <v>0</v>
      </c>
      <c r="H260" s="93">
        <v>129.80000000000001</v>
      </c>
      <c r="I260" s="96"/>
      <c r="J260" s="95">
        <f t="shared" si="10"/>
        <v>0</v>
      </c>
      <c r="K260" s="98"/>
      <c r="L260" s="99">
        <v>129.80000000000001</v>
      </c>
      <c r="M260" s="100">
        <f t="shared" si="11"/>
        <v>0</v>
      </c>
    </row>
    <row r="261" spans="1:13" s="9" customFormat="1" ht="12.75" x14ac:dyDescent="0.2">
      <c r="A261" s="5">
        <v>44265</v>
      </c>
      <c r="B261" s="6" t="s">
        <v>919</v>
      </c>
      <c r="C261" s="7" t="s">
        <v>645</v>
      </c>
      <c r="D261" s="8" t="s">
        <v>132</v>
      </c>
      <c r="E261" s="93">
        <v>125.95</v>
      </c>
      <c r="F261" s="94">
        <v>0</v>
      </c>
      <c r="G261" s="95">
        <f t="shared" si="9"/>
        <v>0</v>
      </c>
      <c r="H261" s="93">
        <v>125.95</v>
      </c>
      <c r="I261" s="96"/>
      <c r="J261" s="95">
        <f t="shared" si="10"/>
        <v>0</v>
      </c>
      <c r="K261" s="98"/>
      <c r="L261" s="99">
        <v>125.95</v>
      </c>
      <c r="M261" s="100">
        <f t="shared" si="11"/>
        <v>0</v>
      </c>
    </row>
    <row r="262" spans="1:13" s="9" customFormat="1" ht="12.75" x14ac:dyDescent="0.2">
      <c r="A262" s="5">
        <v>44657</v>
      </c>
      <c r="B262" s="6" t="s">
        <v>13</v>
      </c>
      <c r="C262" s="7" t="s">
        <v>339</v>
      </c>
      <c r="D262" s="8" t="s">
        <v>330</v>
      </c>
      <c r="E262" s="93">
        <v>584.1</v>
      </c>
      <c r="F262" s="94">
        <v>5</v>
      </c>
      <c r="G262" s="95">
        <f t="shared" si="9"/>
        <v>2920.5</v>
      </c>
      <c r="H262" s="93">
        <v>584.1</v>
      </c>
      <c r="I262" s="96"/>
      <c r="J262" s="95">
        <f t="shared" si="10"/>
        <v>0</v>
      </c>
      <c r="K262" s="98"/>
      <c r="L262" s="99">
        <v>584.1</v>
      </c>
      <c r="M262" s="100">
        <f t="shared" si="11"/>
        <v>0</v>
      </c>
    </row>
    <row r="263" spans="1:13" s="9" customFormat="1" ht="12.75" x14ac:dyDescent="0.2">
      <c r="A263" s="5">
        <v>44273</v>
      </c>
      <c r="B263" s="6" t="s">
        <v>13</v>
      </c>
      <c r="C263" s="7" t="s">
        <v>341</v>
      </c>
      <c r="D263" s="8" t="s">
        <v>330</v>
      </c>
      <c r="E263" s="93">
        <v>631.75</v>
      </c>
      <c r="F263" s="94">
        <v>5</v>
      </c>
      <c r="G263" s="95">
        <f t="shared" si="9"/>
        <v>3158.75</v>
      </c>
      <c r="H263" s="93">
        <v>631.75</v>
      </c>
      <c r="I263" s="96"/>
      <c r="J263" s="95">
        <f t="shared" si="10"/>
        <v>0</v>
      </c>
      <c r="K263" s="98"/>
      <c r="L263" s="99">
        <v>631.75</v>
      </c>
      <c r="M263" s="100">
        <f t="shared" si="11"/>
        <v>0</v>
      </c>
    </row>
    <row r="264" spans="1:13" s="9" customFormat="1" ht="12.75" x14ac:dyDescent="0.2">
      <c r="A264" s="5">
        <v>44364</v>
      </c>
      <c r="B264" s="6" t="s">
        <v>13</v>
      </c>
      <c r="C264" s="7" t="s">
        <v>343</v>
      </c>
      <c r="D264" s="8" t="s">
        <v>104</v>
      </c>
      <c r="E264" s="93">
        <v>21.78</v>
      </c>
      <c r="F264" s="94">
        <v>7</v>
      </c>
      <c r="G264" s="95">
        <f t="shared" si="9"/>
        <v>152.46</v>
      </c>
      <c r="H264" s="93">
        <v>21.78</v>
      </c>
      <c r="I264" s="96"/>
      <c r="J264" s="95">
        <f t="shared" si="10"/>
        <v>0</v>
      </c>
      <c r="K264" s="98"/>
      <c r="L264" s="99">
        <v>21.78</v>
      </c>
      <c r="M264" s="100">
        <f t="shared" si="11"/>
        <v>0</v>
      </c>
    </row>
    <row r="265" spans="1:13" s="9" customFormat="1" ht="12.75" x14ac:dyDescent="0.2">
      <c r="A265" s="5">
        <v>44544</v>
      </c>
      <c r="B265" s="6" t="s">
        <v>32</v>
      </c>
      <c r="C265" s="7" t="s">
        <v>345</v>
      </c>
      <c r="D265" s="8" t="s">
        <v>920</v>
      </c>
      <c r="E265" s="93">
        <v>165.2</v>
      </c>
      <c r="F265" s="94">
        <v>5</v>
      </c>
      <c r="G265" s="95">
        <f t="shared" si="9"/>
        <v>826</v>
      </c>
      <c r="H265" s="93">
        <v>134</v>
      </c>
      <c r="I265" s="96"/>
      <c r="J265" s="95">
        <f t="shared" si="10"/>
        <v>0</v>
      </c>
      <c r="K265" s="98"/>
      <c r="L265" s="99">
        <v>134</v>
      </c>
      <c r="M265" s="100">
        <f t="shared" si="11"/>
        <v>0</v>
      </c>
    </row>
    <row r="266" spans="1:13" s="9" customFormat="1" ht="12.75" x14ac:dyDescent="0.2">
      <c r="A266" s="5">
        <v>44477</v>
      </c>
      <c r="B266" s="6" t="s">
        <v>32</v>
      </c>
      <c r="C266" s="7" t="s">
        <v>347</v>
      </c>
      <c r="D266" s="8" t="s">
        <v>160</v>
      </c>
      <c r="E266" s="93">
        <v>172.12</v>
      </c>
      <c r="F266" s="94">
        <v>18</v>
      </c>
      <c r="G266" s="95">
        <f t="shared" si="9"/>
        <v>3098.16</v>
      </c>
      <c r="H266" s="93">
        <v>202.63</v>
      </c>
      <c r="I266" s="96"/>
      <c r="J266" s="95">
        <f t="shared" si="10"/>
        <v>0</v>
      </c>
      <c r="K266" s="98"/>
      <c r="L266" s="99">
        <v>202.63</v>
      </c>
      <c r="M266" s="100">
        <f t="shared" si="11"/>
        <v>0</v>
      </c>
    </row>
    <row r="267" spans="1:13" s="9" customFormat="1" ht="12.75" x14ac:dyDescent="0.2">
      <c r="A267" s="5">
        <v>43895</v>
      </c>
      <c r="B267" s="6" t="s">
        <v>32</v>
      </c>
      <c r="C267" s="7" t="s">
        <v>646</v>
      </c>
      <c r="D267" s="8" t="s">
        <v>647</v>
      </c>
      <c r="E267" s="93">
        <v>273.07</v>
      </c>
      <c r="F267" s="94">
        <v>0</v>
      </c>
      <c r="G267" s="95">
        <f t="shared" si="9"/>
        <v>0</v>
      </c>
      <c r="H267" s="93">
        <v>273.07</v>
      </c>
      <c r="I267" s="96"/>
      <c r="J267" s="95">
        <f t="shared" si="10"/>
        <v>0</v>
      </c>
      <c r="K267" s="98"/>
      <c r="L267" s="99">
        <v>273.07</v>
      </c>
      <c r="M267" s="100">
        <f t="shared" si="11"/>
        <v>0</v>
      </c>
    </row>
    <row r="268" spans="1:13" s="9" customFormat="1" ht="12.75" x14ac:dyDescent="0.2">
      <c r="A268" s="5">
        <v>43746</v>
      </c>
      <c r="B268" s="6" t="s">
        <v>921</v>
      </c>
      <c r="C268" s="7" t="s">
        <v>349</v>
      </c>
      <c r="D268" s="8" t="s">
        <v>271</v>
      </c>
      <c r="E268" s="93">
        <v>813.02</v>
      </c>
      <c r="F268" s="94">
        <v>1</v>
      </c>
      <c r="G268" s="95">
        <f t="shared" si="9"/>
        <v>813.02</v>
      </c>
      <c r="H268" s="93">
        <v>813.02</v>
      </c>
      <c r="I268" s="96"/>
      <c r="J268" s="95">
        <f t="shared" si="10"/>
        <v>0</v>
      </c>
      <c r="K268" s="98"/>
      <c r="L268" s="99">
        <v>813.02</v>
      </c>
      <c r="M268" s="100">
        <f t="shared" si="11"/>
        <v>0</v>
      </c>
    </row>
    <row r="269" spans="1:13" s="9" customFormat="1" ht="12.75" x14ac:dyDescent="0.2">
      <c r="A269" s="5">
        <v>43895</v>
      </c>
      <c r="B269" s="6" t="s">
        <v>32</v>
      </c>
      <c r="C269" s="7" t="s">
        <v>351</v>
      </c>
      <c r="D269" s="8" t="s">
        <v>140</v>
      </c>
      <c r="E269" s="93">
        <v>477.51</v>
      </c>
      <c r="F269" s="94">
        <v>12</v>
      </c>
      <c r="G269" s="95">
        <f t="shared" ref="G269:G332" si="12">E269*F269</f>
        <v>5730.12</v>
      </c>
      <c r="H269" s="93">
        <v>477.51</v>
      </c>
      <c r="I269" s="96"/>
      <c r="J269" s="95">
        <f t="shared" si="10"/>
        <v>0</v>
      </c>
      <c r="K269" s="98"/>
      <c r="L269" s="99">
        <v>477.51</v>
      </c>
      <c r="M269" s="100">
        <f t="shared" si="11"/>
        <v>0</v>
      </c>
    </row>
    <row r="270" spans="1:13" s="9" customFormat="1" ht="12.75" x14ac:dyDescent="0.2">
      <c r="A270" s="5">
        <v>44273</v>
      </c>
      <c r="B270" s="6" t="s">
        <v>32</v>
      </c>
      <c r="C270" s="7" t="s">
        <v>356</v>
      </c>
      <c r="D270" s="8" t="s">
        <v>272</v>
      </c>
      <c r="E270" s="93">
        <v>1415.06</v>
      </c>
      <c r="F270" s="94">
        <v>2</v>
      </c>
      <c r="G270" s="95">
        <f t="shared" si="12"/>
        <v>2830.12</v>
      </c>
      <c r="H270" s="93">
        <v>1415.06</v>
      </c>
      <c r="I270" s="96"/>
      <c r="J270" s="95">
        <f t="shared" ref="J270:J406" si="13">H270*I270</f>
        <v>0</v>
      </c>
      <c r="K270" s="98"/>
      <c r="L270" s="99">
        <v>1415.06</v>
      </c>
      <c r="M270" s="100">
        <f t="shared" ref="M270:M333" si="14">+K270*L270</f>
        <v>0</v>
      </c>
    </row>
    <row r="271" spans="1:13" s="9" customFormat="1" ht="12.75" x14ac:dyDescent="0.2">
      <c r="A271" s="5">
        <v>44645</v>
      </c>
      <c r="B271" s="6" t="s">
        <v>35</v>
      </c>
      <c r="C271" s="7" t="s">
        <v>358</v>
      </c>
      <c r="D271" s="8" t="s">
        <v>145</v>
      </c>
      <c r="E271" s="93">
        <v>5.17</v>
      </c>
      <c r="F271" s="94">
        <v>24</v>
      </c>
      <c r="G271" s="95">
        <f t="shared" si="12"/>
        <v>124.08</v>
      </c>
      <c r="H271" s="93">
        <v>5.17</v>
      </c>
      <c r="I271" s="96"/>
      <c r="J271" s="95">
        <f t="shared" si="13"/>
        <v>0</v>
      </c>
      <c r="K271" s="98"/>
      <c r="L271" s="99">
        <v>5.17</v>
      </c>
      <c r="M271" s="100">
        <f t="shared" si="14"/>
        <v>0</v>
      </c>
    </row>
    <row r="272" spans="1:13" s="9" customFormat="1" ht="12.75" x14ac:dyDescent="0.2">
      <c r="A272" s="5">
        <v>44477</v>
      </c>
      <c r="B272" s="6" t="s">
        <v>35</v>
      </c>
      <c r="C272" s="7" t="s">
        <v>360</v>
      </c>
      <c r="D272" s="8" t="s">
        <v>68</v>
      </c>
      <c r="E272" s="93">
        <v>27.96</v>
      </c>
      <c r="F272" s="94">
        <v>17</v>
      </c>
      <c r="G272" s="95">
        <f t="shared" si="12"/>
        <v>475.32</v>
      </c>
      <c r="H272" s="93">
        <v>31.14</v>
      </c>
      <c r="I272" s="96"/>
      <c r="J272" s="95">
        <f t="shared" si="13"/>
        <v>0</v>
      </c>
      <c r="K272" s="98"/>
      <c r="L272" s="99">
        <v>27.96</v>
      </c>
      <c r="M272" s="100">
        <f t="shared" si="14"/>
        <v>0</v>
      </c>
    </row>
    <row r="273" spans="1:13" s="9" customFormat="1" ht="12.75" x14ac:dyDescent="0.2">
      <c r="A273" s="5">
        <v>44645</v>
      </c>
      <c r="B273" s="6" t="s">
        <v>35</v>
      </c>
      <c r="C273" s="7" t="s">
        <v>362</v>
      </c>
      <c r="D273" s="8" t="s">
        <v>69</v>
      </c>
      <c r="E273" s="93">
        <v>44.1</v>
      </c>
      <c r="F273" s="94">
        <v>21</v>
      </c>
      <c r="G273" s="95">
        <f t="shared" si="12"/>
        <v>926.1</v>
      </c>
      <c r="H273" s="93">
        <v>47.78</v>
      </c>
      <c r="I273" s="96"/>
      <c r="J273" s="95">
        <f t="shared" si="13"/>
        <v>0</v>
      </c>
      <c r="K273" s="98"/>
      <c r="L273" s="99">
        <v>44.1</v>
      </c>
      <c r="M273" s="100">
        <f t="shared" si="14"/>
        <v>0</v>
      </c>
    </row>
    <row r="274" spans="1:13" s="9" customFormat="1" ht="12.75" x14ac:dyDescent="0.2">
      <c r="A274" s="5">
        <v>44544</v>
      </c>
      <c r="B274" s="6" t="s">
        <v>35</v>
      </c>
      <c r="C274" s="7" t="s">
        <v>648</v>
      </c>
      <c r="D274" s="8" t="s">
        <v>649</v>
      </c>
      <c r="E274" s="93">
        <v>200</v>
      </c>
      <c r="F274" s="94">
        <v>0</v>
      </c>
      <c r="G274" s="95">
        <f t="shared" si="12"/>
        <v>0</v>
      </c>
      <c r="H274" s="93">
        <v>200</v>
      </c>
      <c r="I274" s="96"/>
      <c r="J274" s="95">
        <f t="shared" si="13"/>
        <v>0</v>
      </c>
      <c r="K274" s="98"/>
      <c r="L274" s="99">
        <v>200</v>
      </c>
      <c r="M274" s="100">
        <f t="shared" si="14"/>
        <v>0</v>
      </c>
    </row>
    <row r="275" spans="1:13" s="9" customFormat="1" ht="12.75" x14ac:dyDescent="0.2">
      <c r="A275" s="5">
        <v>44544</v>
      </c>
      <c r="B275" s="6" t="s">
        <v>35</v>
      </c>
      <c r="C275" s="7" t="s">
        <v>365</v>
      </c>
      <c r="D275" s="8" t="s">
        <v>119</v>
      </c>
      <c r="E275" s="93">
        <v>209</v>
      </c>
      <c r="F275" s="94">
        <v>3</v>
      </c>
      <c r="G275" s="95">
        <f t="shared" si="12"/>
        <v>627</v>
      </c>
      <c r="H275" s="93">
        <v>209</v>
      </c>
      <c r="I275" s="96"/>
      <c r="J275" s="95">
        <f t="shared" si="13"/>
        <v>0</v>
      </c>
      <c r="K275" s="98"/>
      <c r="L275" s="99">
        <v>209</v>
      </c>
      <c r="M275" s="100">
        <f t="shared" si="14"/>
        <v>0</v>
      </c>
    </row>
    <row r="276" spans="1:13" s="9" customFormat="1" ht="12.75" x14ac:dyDescent="0.2">
      <c r="A276" s="5">
        <v>44265</v>
      </c>
      <c r="B276" s="6" t="s">
        <v>919</v>
      </c>
      <c r="C276" s="7" t="s">
        <v>369</v>
      </c>
      <c r="D276" s="8" t="s">
        <v>204</v>
      </c>
      <c r="E276" s="93">
        <v>83.78</v>
      </c>
      <c r="F276" s="94">
        <v>24</v>
      </c>
      <c r="G276" s="95">
        <f t="shared" si="12"/>
        <v>2010.72</v>
      </c>
      <c r="H276" s="93">
        <v>83.78</v>
      </c>
      <c r="I276" s="96"/>
      <c r="J276" s="95">
        <f t="shared" si="13"/>
        <v>0</v>
      </c>
      <c r="K276" s="98"/>
      <c r="L276" s="99">
        <v>83.78</v>
      </c>
      <c r="M276" s="100">
        <f t="shared" si="14"/>
        <v>0</v>
      </c>
    </row>
    <row r="277" spans="1:13" s="9" customFormat="1" ht="12.75" x14ac:dyDescent="0.2">
      <c r="A277" s="108">
        <v>44645</v>
      </c>
      <c r="B277" s="6" t="s">
        <v>387</v>
      </c>
      <c r="C277" s="7" t="s">
        <v>371</v>
      </c>
      <c r="D277" s="117" t="s">
        <v>165</v>
      </c>
      <c r="E277" s="118">
        <v>18</v>
      </c>
      <c r="F277" s="94">
        <v>360</v>
      </c>
      <c r="G277" s="95">
        <f t="shared" si="12"/>
        <v>6480</v>
      </c>
      <c r="H277" s="118">
        <v>18</v>
      </c>
      <c r="I277" s="96"/>
      <c r="J277" s="95">
        <f t="shared" si="13"/>
        <v>0</v>
      </c>
      <c r="K277" s="98"/>
      <c r="L277" s="99">
        <v>18</v>
      </c>
      <c r="M277" s="100">
        <f t="shared" si="14"/>
        <v>0</v>
      </c>
    </row>
    <row r="278" spans="1:13" s="9" customFormat="1" ht="12.75" x14ac:dyDescent="0.2">
      <c r="A278" s="107">
        <v>44645</v>
      </c>
      <c r="B278" s="109" t="s">
        <v>387</v>
      </c>
      <c r="C278" s="7" t="s">
        <v>650</v>
      </c>
      <c r="D278" s="8" t="s">
        <v>651</v>
      </c>
      <c r="E278" s="118">
        <v>442.5</v>
      </c>
      <c r="F278" s="94">
        <v>0</v>
      </c>
      <c r="G278" s="95">
        <f t="shared" si="12"/>
        <v>0</v>
      </c>
      <c r="H278" s="118">
        <v>442.5</v>
      </c>
      <c r="I278" s="96"/>
      <c r="J278" s="95">
        <f t="shared" si="13"/>
        <v>0</v>
      </c>
      <c r="K278" s="98"/>
      <c r="L278" s="99">
        <v>442.5</v>
      </c>
      <c r="M278" s="100">
        <f t="shared" si="14"/>
        <v>0</v>
      </c>
    </row>
    <row r="279" spans="1:13" s="9" customFormat="1" ht="12.75" x14ac:dyDescent="0.2">
      <c r="A279" s="107">
        <v>44477</v>
      </c>
      <c r="B279" s="109" t="s">
        <v>387</v>
      </c>
      <c r="C279" s="7" t="s">
        <v>373</v>
      </c>
      <c r="D279" s="8" t="s">
        <v>306</v>
      </c>
      <c r="E279" s="118">
        <v>6.14</v>
      </c>
      <c r="F279" s="94">
        <v>0</v>
      </c>
      <c r="G279" s="95">
        <f t="shared" si="12"/>
        <v>0</v>
      </c>
      <c r="H279" s="118">
        <v>6.14</v>
      </c>
      <c r="I279" s="96"/>
      <c r="J279" s="95">
        <f t="shared" si="13"/>
        <v>0</v>
      </c>
      <c r="K279" s="98"/>
      <c r="L279" s="99">
        <v>6.14</v>
      </c>
      <c r="M279" s="100">
        <f t="shared" si="14"/>
        <v>0</v>
      </c>
    </row>
    <row r="280" spans="1:13" s="9" customFormat="1" ht="12.75" x14ac:dyDescent="0.2">
      <c r="A280" s="107">
        <v>44123</v>
      </c>
      <c r="B280" s="109" t="s">
        <v>908</v>
      </c>
      <c r="C280" s="7" t="s">
        <v>652</v>
      </c>
      <c r="D280" s="8" t="s">
        <v>653</v>
      </c>
      <c r="E280" s="118">
        <v>254.88</v>
      </c>
      <c r="F280" s="94">
        <v>0</v>
      </c>
      <c r="G280" s="95">
        <f t="shared" si="12"/>
        <v>0</v>
      </c>
      <c r="H280" s="118">
        <v>254.88</v>
      </c>
      <c r="I280" s="96"/>
      <c r="J280" s="95">
        <f t="shared" si="13"/>
        <v>0</v>
      </c>
      <c r="K280" s="98"/>
      <c r="L280" s="99">
        <v>254.88</v>
      </c>
      <c r="M280" s="100">
        <f t="shared" si="14"/>
        <v>0</v>
      </c>
    </row>
    <row r="281" spans="1:13" s="9" customFormat="1" ht="12.75" x14ac:dyDescent="0.2">
      <c r="A281" s="107">
        <v>43746</v>
      </c>
      <c r="B281" s="109" t="s">
        <v>922</v>
      </c>
      <c r="C281" s="7" t="s">
        <v>654</v>
      </c>
      <c r="D281" s="8" t="s">
        <v>655</v>
      </c>
      <c r="E281" s="118">
        <v>182.9</v>
      </c>
      <c r="F281" s="94">
        <v>0</v>
      </c>
      <c r="G281" s="95">
        <f t="shared" si="12"/>
        <v>0</v>
      </c>
      <c r="H281" s="118">
        <v>182.9</v>
      </c>
      <c r="I281" s="96"/>
      <c r="J281" s="95">
        <f t="shared" si="13"/>
        <v>0</v>
      </c>
      <c r="K281" s="98"/>
      <c r="L281" s="99">
        <v>182.9</v>
      </c>
      <c r="M281" s="100">
        <f t="shared" si="14"/>
        <v>0</v>
      </c>
    </row>
    <row r="282" spans="1:13" s="9" customFormat="1" ht="12.75" x14ac:dyDescent="0.2">
      <c r="A282" s="107">
        <v>43895</v>
      </c>
      <c r="B282" s="109" t="s">
        <v>173</v>
      </c>
      <c r="C282" s="7" t="s">
        <v>656</v>
      </c>
      <c r="D282" s="8" t="s">
        <v>657</v>
      </c>
      <c r="E282" s="118">
        <v>146.32</v>
      </c>
      <c r="F282" s="94">
        <v>0</v>
      </c>
      <c r="G282" s="95">
        <f t="shared" si="12"/>
        <v>0</v>
      </c>
      <c r="H282" s="118">
        <v>146.32</v>
      </c>
      <c r="I282" s="96"/>
      <c r="J282" s="95">
        <f t="shared" si="13"/>
        <v>0</v>
      </c>
      <c r="K282" s="98"/>
      <c r="L282" s="99">
        <v>146.32</v>
      </c>
      <c r="M282" s="100">
        <f t="shared" si="14"/>
        <v>0</v>
      </c>
    </row>
    <row r="283" spans="1:13" s="9" customFormat="1" ht="12.75" x14ac:dyDescent="0.2">
      <c r="A283" s="107">
        <v>43746</v>
      </c>
      <c r="B283" s="109" t="s">
        <v>921</v>
      </c>
      <c r="C283" s="7" t="s">
        <v>658</v>
      </c>
      <c r="D283" s="8" t="s">
        <v>659</v>
      </c>
      <c r="E283" s="93">
        <v>92.04</v>
      </c>
      <c r="F283" s="94">
        <v>0</v>
      </c>
      <c r="G283" s="95">
        <f t="shared" si="12"/>
        <v>0</v>
      </c>
      <c r="H283" s="93">
        <v>92.04</v>
      </c>
      <c r="I283" s="96"/>
      <c r="J283" s="95">
        <f t="shared" si="13"/>
        <v>0</v>
      </c>
      <c r="K283" s="98"/>
      <c r="L283" s="99">
        <v>92.04</v>
      </c>
      <c r="M283" s="100">
        <f t="shared" si="14"/>
        <v>0</v>
      </c>
    </row>
    <row r="284" spans="1:13" s="9" customFormat="1" ht="12.75" x14ac:dyDescent="0.2">
      <c r="A284" s="107">
        <v>44123</v>
      </c>
      <c r="B284" s="109" t="s">
        <v>908</v>
      </c>
      <c r="C284" s="7" t="s">
        <v>660</v>
      </c>
      <c r="D284" s="8" t="s">
        <v>661</v>
      </c>
      <c r="E284" s="93">
        <v>1475</v>
      </c>
      <c r="F284" s="94">
        <v>0</v>
      </c>
      <c r="G284" s="95">
        <f t="shared" si="12"/>
        <v>0</v>
      </c>
      <c r="H284" s="93">
        <v>1475</v>
      </c>
      <c r="I284" s="96"/>
      <c r="J284" s="95">
        <f t="shared" si="13"/>
        <v>0</v>
      </c>
      <c r="K284" s="98"/>
      <c r="L284" s="99">
        <v>1475</v>
      </c>
      <c r="M284" s="100">
        <f t="shared" si="14"/>
        <v>0</v>
      </c>
    </row>
    <row r="285" spans="1:13" s="9" customFormat="1" ht="12.75" x14ac:dyDescent="0.2">
      <c r="A285" s="107">
        <v>44000</v>
      </c>
      <c r="B285" s="109" t="s">
        <v>923</v>
      </c>
      <c r="C285" s="7" t="s">
        <v>662</v>
      </c>
      <c r="D285" s="8" t="s">
        <v>663</v>
      </c>
      <c r="E285" s="93">
        <v>153.4</v>
      </c>
      <c r="F285" s="94">
        <v>0</v>
      </c>
      <c r="G285" s="95">
        <f t="shared" si="12"/>
        <v>0</v>
      </c>
      <c r="H285" s="93">
        <v>153.4</v>
      </c>
      <c r="I285" s="96"/>
      <c r="J285" s="95">
        <f t="shared" si="13"/>
        <v>0</v>
      </c>
      <c r="K285" s="98"/>
      <c r="L285" s="99">
        <v>153.4</v>
      </c>
      <c r="M285" s="100">
        <f t="shared" si="14"/>
        <v>0</v>
      </c>
    </row>
    <row r="286" spans="1:13" s="9" customFormat="1" ht="12.75" x14ac:dyDescent="0.2">
      <c r="A286" s="107">
        <v>44477</v>
      </c>
      <c r="B286" s="109" t="s">
        <v>173</v>
      </c>
      <c r="C286" s="7" t="s">
        <v>664</v>
      </c>
      <c r="D286" s="8" t="s">
        <v>665</v>
      </c>
      <c r="E286" s="93">
        <v>165.2</v>
      </c>
      <c r="F286" s="94">
        <v>0</v>
      </c>
      <c r="G286" s="95">
        <f t="shared" si="12"/>
        <v>0</v>
      </c>
      <c r="H286" s="93">
        <v>165.2</v>
      </c>
      <c r="I286" s="96"/>
      <c r="J286" s="95">
        <f t="shared" si="13"/>
        <v>0</v>
      </c>
      <c r="K286" s="98"/>
      <c r="L286" s="99">
        <v>165.2</v>
      </c>
      <c r="M286" s="100">
        <f t="shared" si="14"/>
        <v>0</v>
      </c>
    </row>
    <row r="287" spans="1:13" s="9" customFormat="1" ht="12.75" x14ac:dyDescent="0.2">
      <c r="A287" s="107">
        <v>44503</v>
      </c>
      <c r="B287" s="109" t="s">
        <v>10</v>
      </c>
      <c r="C287" s="7" t="s">
        <v>666</v>
      </c>
      <c r="D287" s="8" t="s">
        <v>667</v>
      </c>
      <c r="E287" s="93">
        <v>177</v>
      </c>
      <c r="F287" s="94">
        <v>0</v>
      </c>
      <c r="G287" s="95">
        <f t="shared" si="12"/>
        <v>0</v>
      </c>
      <c r="H287" s="93">
        <v>177</v>
      </c>
      <c r="I287" s="96"/>
      <c r="J287" s="95">
        <f t="shared" si="13"/>
        <v>0</v>
      </c>
      <c r="K287" s="98"/>
      <c r="L287" s="99">
        <v>177</v>
      </c>
      <c r="M287" s="100">
        <f t="shared" si="14"/>
        <v>0</v>
      </c>
    </row>
    <row r="288" spans="1:13" s="9" customFormat="1" ht="12.75" x14ac:dyDescent="0.2">
      <c r="A288" s="107">
        <v>43909</v>
      </c>
      <c r="B288" s="109" t="s">
        <v>10</v>
      </c>
      <c r="C288" s="7" t="s">
        <v>668</v>
      </c>
      <c r="D288" s="8" t="s">
        <v>669</v>
      </c>
      <c r="E288" s="93">
        <v>472</v>
      </c>
      <c r="F288" s="94">
        <v>0</v>
      </c>
      <c r="G288" s="95">
        <f t="shared" si="12"/>
        <v>0</v>
      </c>
      <c r="H288" s="93">
        <v>472</v>
      </c>
      <c r="I288" s="96"/>
      <c r="J288" s="95">
        <f t="shared" si="13"/>
        <v>0</v>
      </c>
      <c r="K288" s="98"/>
      <c r="L288" s="99">
        <v>472</v>
      </c>
      <c r="M288" s="100">
        <f t="shared" si="14"/>
        <v>0</v>
      </c>
    </row>
    <row r="289" spans="1:13" s="9" customFormat="1" ht="12.75" x14ac:dyDescent="0.2">
      <c r="A289" s="107">
        <v>43895</v>
      </c>
      <c r="B289" s="109" t="s">
        <v>173</v>
      </c>
      <c r="C289" s="7" t="s">
        <v>670</v>
      </c>
      <c r="D289" s="8" t="s">
        <v>671</v>
      </c>
      <c r="E289" s="93">
        <v>135.69999999999999</v>
      </c>
      <c r="F289" s="94">
        <v>0</v>
      </c>
      <c r="G289" s="95">
        <f t="shared" si="12"/>
        <v>0</v>
      </c>
      <c r="H289" s="93">
        <v>135.69999999999999</v>
      </c>
      <c r="I289" s="96"/>
      <c r="J289" s="95">
        <f t="shared" si="13"/>
        <v>0</v>
      </c>
      <c r="K289" s="98"/>
      <c r="L289" s="99">
        <v>135.69999999999999</v>
      </c>
      <c r="M289" s="100">
        <f t="shared" si="14"/>
        <v>0</v>
      </c>
    </row>
    <row r="290" spans="1:13" s="9" customFormat="1" ht="12.75" x14ac:dyDescent="0.2">
      <c r="A290" s="107">
        <v>43909</v>
      </c>
      <c r="B290" s="109" t="s">
        <v>907</v>
      </c>
      <c r="C290" s="7" t="s">
        <v>672</v>
      </c>
      <c r="D290" s="8" t="s">
        <v>673</v>
      </c>
      <c r="E290" s="93">
        <v>127.44</v>
      </c>
      <c r="F290" s="94">
        <v>0</v>
      </c>
      <c r="G290" s="95">
        <f t="shared" si="12"/>
        <v>0</v>
      </c>
      <c r="H290" s="93">
        <v>127.44</v>
      </c>
      <c r="I290" s="96"/>
      <c r="J290" s="95">
        <f t="shared" si="13"/>
        <v>0</v>
      </c>
      <c r="K290" s="98"/>
      <c r="L290" s="99">
        <v>127.44</v>
      </c>
      <c r="M290" s="100">
        <f t="shared" si="14"/>
        <v>0</v>
      </c>
    </row>
    <row r="291" spans="1:13" s="9" customFormat="1" ht="12.75" x14ac:dyDescent="0.2">
      <c r="A291" s="107">
        <v>44364</v>
      </c>
      <c r="B291" s="109" t="s">
        <v>387</v>
      </c>
      <c r="C291" s="7" t="s">
        <v>417</v>
      </c>
      <c r="D291" s="8" t="s">
        <v>307</v>
      </c>
      <c r="E291" s="93">
        <v>1191.8</v>
      </c>
      <c r="F291" s="94">
        <v>0</v>
      </c>
      <c r="G291" s="95">
        <f t="shared" si="12"/>
        <v>0</v>
      </c>
      <c r="H291" s="93">
        <v>1191.8</v>
      </c>
      <c r="I291" s="96"/>
      <c r="J291" s="95">
        <f t="shared" si="13"/>
        <v>0</v>
      </c>
      <c r="K291" s="98"/>
      <c r="L291" s="99">
        <v>1191.8</v>
      </c>
      <c r="M291" s="100">
        <f t="shared" si="14"/>
        <v>0</v>
      </c>
    </row>
    <row r="292" spans="1:13" s="9" customFormat="1" ht="12.75" x14ac:dyDescent="0.2">
      <c r="A292" s="107">
        <v>44265</v>
      </c>
      <c r="B292" s="109" t="s">
        <v>387</v>
      </c>
      <c r="C292" s="7" t="s">
        <v>416</v>
      </c>
      <c r="D292" s="8" t="s">
        <v>308</v>
      </c>
      <c r="E292" s="93">
        <v>306.8</v>
      </c>
      <c r="F292" s="94">
        <v>0</v>
      </c>
      <c r="G292" s="95">
        <f t="shared" si="12"/>
        <v>0</v>
      </c>
      <c r="H292" s="93">
        <v>306.8</v>
      </c>
      <c r="I292" s="96"/>
      <c r="J292" s="95">
        <f t="shared" si="13"/>
        <v>0</v>
      </c>
      <c r="K292" s="98"/>
      <c r="L292" s="99">
        <v>306.8</v>
      </c>
      <c r="M292" s="100">
        <f t="shared" si="14"/>
        <v>0</v>
      </c>
    </row>
    <row r="293" spans="1:13" s="9" customFormat="1" ht="12.75" x14ac:dyDescent="0.2">
      <c r="A293" s="107">
        <v>44503</v>
      </c>
      <c r="B293" s="109" t="s">
        <v>907</v>
      </c>
      <c r="C293" s="7" t="s">
        <v>415</v>
      </c>
      <c r="D293" s="8" t="s">
        <v>309</v>
      </c>
      <c r="E293" s="93">
        <v>772.9</v>
      </c>
      <c r="F293" s="94">
        <v>0</v>
      </c>
      <c r="G293" s="95">
        <f t="shared" si="12"/>
        <v>0</v>
      </c>
      <c r="H293" s="93">
        <v>772.9</v>
      </c>
      <c r="I293" s="96"/>
      <c r="J293" s="95">
        <f t="shared" si="13"/>
        <v>0</v>
      </c>
      <c r="K293" s="98"/>
      <c r="L293" s="99">
        <v>772.9</v>
      </c>
      <c r="M293" s="100">
        <f t="shared" si="14"/>
        <v>0</v>
      </c>
    </row>
    <row r="294" spans="1:13" s="9" customFormat="1" ht="12.75" x14ac:dyDescent="0.2">
      <c r="A294" s="107">
        <v>43622</v>
      </c>
      <c r="B294" s="109" t="s">
        <v>909</v>
      </c>
      <c r="C294" s="7" t="s">
        <v>414</v>
      </c>
      <c r="D294" s="8" t="s">
        <v>310</v>
      </c>
      <c r="E294" s="93">
        <v>1417.18</v>
      </c>
      <c r="F294" s="94">
        <v>0</v>
      </c>
      <c r="G294" s="95">
        <f t="shared" si="12"/>
        <v>0</v>
      </c>
      <c r="H294" s="93">
        <v>1417.18</v>
      </c>
      <c r="I294" s="96"/>
      <c r="J294" s="95">
        <f t="shared" si="13"/>
        <v>0</v>
      </c>
      <c r="K294" s="98"/>
      <c r="L294" s="99">
        <v>1417.18</v>
      </c>
      <c r="M294" s="100">
        <f t="shared" si="14"/>
        <v>0</v>
      </c>
    </row>
    <row r="295" spans="1:13" s="9" customFormat="1" ht="12.75" x14ac:dyDescent="0.2">
      <c r="A295" s="107">
        <v>44503</v>
      </c>
      <c r="B295" s="109" t="s">
        <v>924</v>
      </c>
      <c r="C295" s="7" t="s">
        <v>674</v>
      </c>
      <c r="D295" s="8" t="s">
        <v>675</v>
      </c>
      <c r="E295" s="93">
        <v>342.2</v>
      </c>
      <c r="F295" s="94">
        <v>0</v>
      </c>
      <c r="G295" s="95">
        <f t="shared" si="12"/>
        <v>0</v>
      </c>
      <c r="H295" s="93">
        <v>342.2</v>
      </c>
      <c r="I295" s="96"/>
      <c r="J295" s="95">
        <f t="shared" si="13"/>
        <v>0</v>
      </c>
      <c r="K295" s="98"/>
      <c r="L295" s="99">
        <v>342.2</v>
      </c>
      <c r="M295" s="100">
        <f t="shared" si="14"/>
        <v>0</v>
      </c>
    </row>
    <row r="296" spans="1:13" s="9" customFormat="1" ht="12.75" x14ac:dyDescent="0.2">
      <c r="A296" s="107">
        <v>44657</v>
      </c>
      <c r="B296" s="109" t="s">
        <v>925</v>
      </c>
      <c r="C296" s="7" t="s">
        <v>413</v>
      </c>
      <c r="D296" s="8" t="s">
        <v>311</v>
      </c>
      <c r="E296" s="93">
        <v>961.7</v>
      </c>
      <c r="F296" s="94">
        <v>0</v>
      </c>
      <c r="G296" s="95">
        <f t="shared" si="12"/>
        <v>0</v>
      </c>
      <c r="H296" s="93">
        <v>961.7</v>
      </c>
      <c r="I296" s="96"/>
      <c r="J296" s="95">
        <f t="shared" si="13"/>
        <v>0</v>
      </c>
      <c r="K296" s="98"/>
      <c r="L296" s="99">
        <v>961.7</v>
      </c>
      <c r="M296" s="100">
        <f t="shared" si="14"/>
        <v>0</v>
      </c>
    </row>
    <row r="297" spans="1:13" s="9" customFormat="1" ht="12.75" x14ac:dyDescent="0.2">
      <c r="A297" s="107">
        <v>43889</v>
      </c>
      <c r="B297" s="109" t="s">
        <v>926</v>
      </c>
      <c r="C297" s="7" t="s">
        <v>412</v>
      </c>
      <c r="D297" s="8" t="s">
        <v>312</v>
      </c>
      <c r="E297" s="93">
        <v>654.9</v>
      </c>
      <c r="F297" s="94">
        <v>0</v>
      </c>
      <c r="G297" s="95">
        <f t="shared" si="12"/>
        <v>0</v>
      </c>
      <c r="H297" s="93">
        <v>654.9</v>
      </c>
      <c r="I297" s="96"/>
      <c r="J297" s="95">
        <f t="shared" si="13"/>
        <v>0</v>
      </c>
      <c r="K297" s="98"/>
      <c r="L297" s="99">
        <v>654.9</v>
      </c>
      <c r="M297" s="100">
        <f t="shared" si="14"/>
        <v>0</v>
      </c>
    </row>
    <row r="298" spans="1:13" s="9" customFormat="1" ht="12.75" x14ac:dyDescent="0.2">
      <c r="A298" s="107">
        <v>44671</v>
      </c>
      <c r="B298" s="109" t="s">
        <v>927</v>
      </c>
      <c r="C298" s="7" t="s">
        <v>676</v>
      </c>
      <c r="D298" s="8" t="s">
        <v>677</v>
      </c>
      <c r="E298" s="93">
        <v>1416</v>
      </c>
      <c r="F298" s="94">
        <v>0</v>
      </c>
      <c r="G298" s="95">
        <f t="shared" si="12"/>
        <v>0</v>
      </c>
      <c r="H298" s="93">
        <v>1416</v>
      </c>
      <c r="I298" s="96"/>
      <c r="J298" s="95">
        <f t="shared" si="13"/>
        <v>0</v>
      </c>
      <c r="K298" s="98"/>
      <c r="L298" s="99">
        <v>1416</v>
      </c>
      <c r="M298" s="100">
        <f t="shared" si="14"/>
        <v>0</v>
      </c>
    </row>
    <row r="299" spans="1:13" s="9" customFormat="1" ht="12.75" x14ac:dyDescent="0.2">
      <c r="A299" s="107">
        <v>44543</v>
      </c>
      <c r="B299" s="109" t="s">
        <v>925</v>
      </c>
      <c r="C299" s="7" t="s">
        <v>678</v>
      </c>
      <c r="D299" s="8" t="s">
        <v>679</v>
      </c>
      <c r="E299" s="93">
        <v>6572.6</v>
      </c>
      <c r="F299" s="94">
        <v>0</v>
      </c>
      <c r="G299" s="95">
        <f t="shared" si="12"/>
        <v>0</v>
      </c>
      <c r="H299" s="93">
        <v>6572.6</v>
      </c>
      <c r="I299" s="96"/>
      <c r="J299" s="95">
        <f t="shared" si="13"/>
        <v>0</v>
      </c>
      <c r="K299" s="98"/>
      <c r="L299" s="99">
        <v>6572.6</v>
      </c>
      <c r="M299" s="100">
        <f t="shared" si="14"/>
        <v>0</v>
      </c>
    </row>
    <row r="300" spans="1:13" s="9" customFormat="1" ht="12.75" x14ac:dyDescent="0.2">
      <c r="A300" s="107">
        <v>44487</v>
      </c>
      <c r="B300" s="109" t="s">
        <v>23</v>
      </c>
      <c r="C300" s="7" t="s">
        <v>680</v>
      </c>
      <c r="D300" s="8" t="s">
        <v>681</v>
      </c>
      <c r="E300" s="93">
        <v>3138.8</v>
      </c>
      <c r="F300" s="94">
        <v>0</v>
      </c>
      <c r="G300" s="95">
        <f t="shared" si="12"/>
        <v>0</v>
      </c>
      <c r="H300" s="93">
        <v>3138.8</v>
      </c>
      <c r="I300" s="96"/>
      <c r="J300" s="95">
        <f t="shared" si="13"/>
        <v>0</v>
      </c>
      <c r="K300" s="98"/>
      <c r="L300" s="99">
        <v>3138.8</v>
      </c>
      <c r="M300" s="100">
        <f t="shared" si="14"/>
        <v>0</v>
      </c>
    </row>
    <row r="301" spans="1:13" s="9" customFormat="1" ht="12.75" x14ac:dyDescent="0.2">
      <c r="A301" s="107">
        <v>44503</v>
      </c>
      <c r="B301" s="109" t="s">
        <v>925</v>
      </c>
      <c r="C301" s="7" t="s">
        <v>411</v>
      </c>
      <c r="D301" s="8" t="s">
        <v>313</v>
      </c>
      <c r="E301" s="93">
        <v>6726</v>
      </c>
      <c r="F301" s="94">
        <v>0</v>
      </c>
      <c r="G301" s="95">
        <f t="shared" si="12"/>
        <v>0</v>
      </c>
      <c r="H301" s="93">
        <v>6726</v>
      </c>
      <c r="I301" s="96"/>
      <c r="J301" s="95">
        <f t="shared" si="13"/>
        <v>0</v>
      </c>
      <c r="K301" s="98"/>
      <c r="L301" s="99">
        <v>6726</v>
      </c>
      <c r="M301" s="100">
        <f t="shared" si="14"/>
        <v>0</v>
      </c>
    </row>
    <row r="302" spans="1:13" s="9" customFormat="1" ht="12.75" x14ac:dyDescent="0.2">
      <c r="A302" s="107">
        <v>43566</v>
      </c>
      <c r="B302" s="109" t="s">
        <v>928</v>
      </c>
      <c r="C302" s="7" t="s">
        <v>682</v>
      </c>
      <c r="D302" s="8" t="s">
        <v>683</v>
      </c>
      <c r="E302" s="93">
        <v>18054</v>
      </c>
      <c r="F302" s="94">
        <v>0</v>
      </c>
      <c r="G302" s="95">
        <f t="shared" si="12"/>
        <v>0</v>
      </c>
      <c r="H302" s="93">
        <v>18054</v>
      </c>
      <c r="I302" s="96"/>
      <c r="J302" s="95">
        <f t="shared" si="13"/>
        <v>0</v>
      </c>
      <c r="K302" s="98"/>
      <c r="L302" s="99">
        <v>18054</v>
      </c>
      <c r="M302" s="100">
        <f t="shared" si="14"/>
        <v>0</v>
      </c>
    </row>
    <row r="303" spans="1:13" s="9" customFormat="1" ht="12.75" x14ac:dyDescent="0.2">
      <c r="A303" s="107">
        <v>43909</v>
      </c>
      <c r="B303" s="6" t="s">
        <v>10</v>
      </c>
      <c r="C303" s="7" t="s">
        <v>684</v>
      </c>
      <c r="D303" s="8" t="s">
        <v>685</v>
      </c>
      <c r="E303" s="93">
        <v>377.6</v>
      </c>
      <c r="F303" s="94">
        <v>0</v>
      </c>
      <c r="G303" s="95">
        <f t="shared" si="12"/>
        <v>0</v>
      </c>
      <c r="H303" s="93">
        <v>377.6</v>
      </c>
      <c r="I303" s="96"/>
      <c r="J303" s="95">
        <f t="shared" si="13"/>
        <v>0</v>
      </c>
      <c r="K303" s="98"/>
      <c r="L303" s="99">
        <v>377.6</v>
      </c>
      <c r="M303" s="100">
        <f t="shared" si="14"/>
        <v>0</v>
      </c>
    </row>
    <row r="304" spans="1:13" s="9" customFormat="1" ht="12.75" x14ac:dyDescent="0.2">
      <c r="A304" s="107">
        <v>43909</v>
      </c>
      <c r="B304" s="6" t="s">
        <v>10</v>
      </c>
      <c r="C304" s="7" t="s">
        <v>410</v>
      </c>
      <c r="D304" s="8" t="s">
        <v>334</v>
      </c>
      <c r="E304" s="93">
        <v>3124.64</v>
      </c>
      <c r="F304" s="94">
        <v>1</v>
      </c>
      <c r="G304" s="95">
        <f t="shared" si="12"/>
        <v>3124.64</v>
      </c>
      <c r="H304" s="93">
        <v>3124.64</v>
      </c>
      <c r="I304" s="96"/>
      <c r="J304" s="95">
        <f t="shared" si="13"/>
        <v>0</v>
      </c>
      <c r="K304" s="98"/>
      <c r="L304" s="99">
        <v>3124.64</v>
      </c>
      <c r="M304" s="100">
        <f t="shared" si="14"/>
        <v>0</v>
      </c>
    </row>
    <row r="305" spans="1:13" s="9" customFormat="1" ht="12.75" x14ac:dyDescent="0.2">
      <c r="A305" s="107">
        <v>44657</v>
      </c>
      <c r="B305" s="6" t="s">
        <v>13</v>
      </c>
      <c r="C305" s="7" t="s">
        <v>409</v>
      </c>
      <c r="D305" s="8" t="s">
        <v>335</v>
      </c>
      <c r="E305" s="93">
        <v>43.62</v>
      </c>
      <c r="F305" s="94">
        <v>3</v>
      </c>
      <c r="G305" s="95">
        <f t="shared" si="12"/>
        <v>130.85999999999999</v>
      </c>
      <c r="H305" s="93">
        <v>103</v>
      </c>
      <c r="I305" s="96"/>
      <c r="J305" s="95">
        <f t="shared" si="13"/>
        <v>0</v>
      </c>
      <c r="K305" s="98"/>
      <c r="L305" s="99">
        <v>43.62</v>
      </c>
      <c r="M305" s="100">
        <f t="shared" si="14"/>
        <v>0</v>
      </c>
    </row>
    <row r="306" spans="1:13" s="9" customFormat="1" ht="12.75" x14ac:dyDescent="0.2">
      <c r="A306" s="107">
        <v>44123</v>
      </c>
      <c r="B306" s="6" t="s">
        <v>13</v>
      </c>
      <c r="C306" s="7" t="s">
        <v>408</v>
      </c>
      <c r="D306" s="8" t="s">
        <v>336</v>
      </c>
      <c r="E306" s="93">
        <v>469.1</v>
      </c>
      <c r="F306" s="94">
        <v>10</v>
      </c>
      <c r="G306" s="95">
        <f t="shared" si="12"/>
        <v>4691</v>
      </c>
      <c r="H306" s="93">
        <v>440</v>
      </c>
      <c r="I306" s="96"/>
      <c r="J306" s="95">
        <f t="shared" si="13"/>
        <v>0</v>
      </c>
      <c r="K306" s="98"/>
      <c r="L306" s="99">
        <v>469.1</v>
      </c>
      <c r="M306" s="100">
        <f t="shared" si="14"/>
        <v>0</v>
      </c>
    </row>
    <row r="307" spans="1:13" s="9" customFormat="1" ht="12.75" x14ac:dyDescent="0.2">
      <c r="A307" s="107">
        <v>44007</v>
      </c>
      <c r="B307" s="6" t="s">
        <v>929</v>
      </c>
      <c r="C307" s="7" t="s">
        <v>407</v>
      </c>
      <c r="D307" s="8" t="s">
        <v>337</v>
      </c>
      <c r="E307" s="93">
        <v>91</v>
      </c>
      <c r="F307" s="94">
        <v>5</v>
      </c>
      <c r="G307" s="95">
        <f t="shared" si="12"/>
        <v>455</v>
      </c>
      <c r="H307" s="93">
        <v>91</v>
      </c>
      <c r="I307" s="96"/>
      <c r="J307" s="95">
        <f t="shared" si="13"/>
        <v>0</v>
      </c>
      <c r="K307" s="98"/>
      <c r="L307" s="99">
        <v>91</v>
      </c>
      <c r="M307" s="100">
        <f t="shared" si="14"/>
        <v>0</v>
      </c>
    </row>
    <row r="308" spans="1:13" s="9" customFormat="1" ht="12.75" x14ac:dyDescent="0.2">
      <c r="A308" s="107">
        <v>44123</v>
      </c>
      <c r="B308" s="6" t="s">
        <v>17</v>
      </c>
      <c r="C308" s="7" t="s">
        <v>406</v>
      </c>
      <c r="D308" s="8" t="s">
        <v>930</v>
      </c>
      <c r="E308" s="93">
        <v>22.42</v>
      </c>
      <c r="F308" s="94">
        <v>13</v>
      </c>
      <c r="G308" s="95">
        <f t="shared" si="12"/>
        <v>291.46000000000004</v>
      </c>
      <c r="H308" s="93"/>
      <c r="I308" s="96"/>
      <c r="J308" s="95">
        <f t="shared" si="13"/>
        <v>0</v>
      </c>
      <c r="K308" s="98"/>
      <c r="L308" s="99">
        <v>22.42</v>
      </c>
      <c r="M308" s="100">
        <f t="shared" si="14"/>
        <v>0</v>
      </c>
    </row>
    <row r="309" spans="1:13" s="9" customFormat="1" ht="12.75" x14ac:dyDescent="0.2">
      <c r="A309" s="107">
        <v>43892</v>
      </c>
      <c r="B309" s="6" t="s">
        <v>17</v>
      </c>
      <c r="C309" s="7" t="s">
        <v>686</v>
      </c>
      <c r="D309" s="8" t="s">
        <v>931</v>
      </c>
      <c r="E309" s="93">
        <v>17.97</v>
      </c>
      <c r="F309" s="94">
        <v>68</v>
      </c>
      <c r="G309" s="95">
        <f t="shared" si="12"/>
        <v>1221.96</v>
      </c>
      <c r="H309" s="93">
        <v>19.2</v>
      </c>
      <c r="I309" s="96"/>
      <c r="J309" s="95">
        <f t="shared" si="13"/>
        <v>0</v>
      </c>
      <c r="K309" s="98"/>
      <c r="L309" s="99">
        <v>17.97</v>
      </c>
      <c r="M309" s="100">
        <f t="shared" si="14"/>
        <v>0</v>
      </c>
    </row>
    <row r="310" spans="1:13" s="9" customFormat="1" ht="12.75" x14ac:dyDescent="0.2">
      <c r="A310" s="107">
        <v>44671</v>
      </c>
      <c r="B310" s="6" t="s">
        <v>17</v>
      </c>
      <c r="C310" s="7" t="s">
        <v>688</v>
      </c>
      <c r="D310" s="8" t="s">
        <v>687</v>
      </c>
      <c r="E310" s="93">
        <v>78</v>
      </c>
      <c r="F310" s="94">
        <v>12</v>
      </c>
      <c r="G310" s="95">
        <f t="shared" si="12"/>
        <v>936</v>
      </c>
      <c r="H310" s="93">
        <v>130</v>
      </c>
      <c r="I310" s="96"/>
      <c r="J310" s="95">
        <f t="shared" si="13"/>
        <v>0</v>
      </c>
      <c r="K310" s="98"/>
      <c r="L310" s="99">
        <v>78</v>
      </c>
      <c r="M310" s="100">
        <f t="shared" si="14"/>
        <v>0</v>
      </c>
    </row>
    <row r="311" spans="1:13" s="9" customFormat="1" ht="12.75" x14ac:dyDescent="0.2">
      <c r="A311" s="107">
        <v>44365</v>
      </c>
      <c r="B311" s="6" t="s">
        <v>17</v>
      </c>
      <c r="C311" s="7" t="s">
        <v>405</v>
      </c>
      <c r="D311" s="8" t="s">
        <v>689</v>
      </c>
      <c r="E311" s="93">
        <v>26.58</v>
      </c>
      <c r="F311" s="94">
        <v>12</v>
      </c>
      <c r="G311" s="95">
        <f t="shared" si="12"/>
        <v>318.95999999999998</v>
      </c>
      <c r="H311" s="93">
        <v>37</v>
      </c>
      <c r="I311" s="96"/>
      <c r="J311" s="95">
        <f t="shared" si="13"/>
        <v>0</v>
      </c>
      <c r="K311" s="98"/>
      <c r="L311" s="99">
        <v>26.58</v>
      </c>
      <c r="M311" s="100">
        <f t="shared" si="14"/>
        <v>0</v>
      </c>
    </row>
    <row r="312" spans="1:13" s="9" customFormat="1" ht="12.75" x14ac:dyDescent="0.2">
      <c r="A312" s="107">
        <v>44281</v>
      </c>
      <c r="B312" s="6" t="s">
        <v>32</v>
      </c>
      <c r="C312" s="7" t="s">
        <v>404</v>
      </c>
      <c r="D312" s="8" t="s">
        <v>338</v>
      </c>
      <c r="E312" s="93">
        <v>159</v>
      </c>
      <c r="F312" s="94">
        <v>15</v>
      </c>
      <c r="G312" s="95">
        <f t="shared" si="12"/>
        <v>2385</v>
      </c>
      <c r="H312" s="93">
        <v>159</v>
      </c>
      <c r="I312" s="96"/>
      <c r="J312" s="95">
        <f t="shared" si="13"/>
        <v>0</v>
      </c>
      <c r="K312" s="98"/>
      <c r="L312" s="99">
        <v>159</v>
      </c>
      <c r="M312" s="100">
        <f t="shared" si="14"/>
        <v>0</v>
      </c>
    </row>
    <row r="313" spans="1:13" s="9" customFormat="1" ht="12.75" x14ac:dyDescent="0.2">
      <c r="A313" s="107">
        <v>43594</v>
      </c>
      <c r="B313" s="6" t="s">
        <v>32</v>
      </c>
      <c r="C313" s="7" t="s">
        <v>403</v>
      </c>
      <c r="D313" s="8" t="s">
        <v>340</v>
      </c>
      <c r="E313" s="93">
        <v>20</v>
      </c>
      <c r="F313" s="94">
        <v>54</v>
      </c>
      <c r="G313" s="95">
        <f t="shared" si="12"/>
        <v>1080</v>
      </c>
      <c r="H313" s="93">
        <v>20</v>
      </c>
      <c r="I313" s="96"/>
      <c r="J313" s="95">
        <f t="shared" si="13"/>
        <v>0</v>
      </c>
      <c r="K313" s="98"/>
      <c r="L313" s="99">
        <v>20</v>
      </c>
      <c r="M313" s="100">
        <f t="shared" si="14"/>
        <v>0</v>
      </c>
    </row>
    <row r="314" spans="1:13" s="9" customFormat="1" ht="12.75" x14ac:dyDescent="0.2">
      <c r="A314" s="107">
        <v>44123</v>
      </c>
      <c r="B314" s="6" t="s">
        <v>932</v>
      </c>
      <c r="C314" s="7" t="s">
        <v>402</v>
      </c>
      <c r="D314" s="8" t="s">
        <v>342</v>
      </c>
      <c r="E314" s="93">
        <v>20</v>
      </c>
      <c r="F314" s="94">
        <v>59</v>
      </c>
      <c r="G314" s="95">
        <f t="shared" si="12"/>
        <v>1180</v>
      </c>
      <c r="H314" s="93">
        <v>20</v>
      </c>
      <c r="I314" s="96"/>
      <c r="J314" s="95">
        <f t="shared" si="13"/>
        <v>0</v>
      </c>
      <c r="K314" s="98"/>
      <c r="L314" s="99">
        <v>20</v>
      </c>
      <c r="M314" s="100">
        <f t="shared" si="14"/>
        <v>0</v>
      </c>
    </row>
    <row r="315" spans="1:13" s="9" customFormat="1" ht="12.75" x14ac:dyDescent="0.2">
      <c r="A315" s="107">
        <v>44281</v>
      </c>
      <c r="B315" s="6" t="s">
        <v>32</v>
      </c>
      <c r="C315" s="7" t="s">
        <v>401</v>
      </c>
      <c r="D315" s="8" t="s">
        <v>344</v>
      </c>
      <c r="E315" s="93">
        <v>3805.5</v>
      </c>
      <c r="F315" s="94">
        <v>8</v>
      </c>
      <c r="G315" s="95">
        <f t="shared" si="12"/>
        <v>30444</v>
      </c>
      <c r="H315" s="93">
        <v>6608</v>
      </c>
      <c r="I315" s="96"/>
      <c r="J315" s="95">
        <f t="shared" si="13"/>
        <v>0</v>
      </c>
      <c r="K315" s="98"/>
      <c r="L315" s="99">
        <v>6608</v>
      </c>
      <c r="M315" s="100">
        <f t="shared" si="14"/>
        <v>0</v>
      </c>
    </row>
    <row r="316" spans="1:13" s="9" customFormat="1" ht="12.75" x14ac:dyDescent="0.2">
      <c r="A316" s="107">
        <v>44281</v>
      </c>
      <c r="B316" s="6" t="s">
        <v>32</v>
      </c>
      <c r="C316" s="7" t="s">
        <v>400</v>
      </c>
      <c r="D316" s="8" t="s">
        <v>346</v>
      </c>
      <c r="E316" s="93">
        <v>3.89</v>
      </c>
      <c r="F316" s="94">
        <v>17</v>
      </c>
      <c r="G316" s="95">
        <f t="shared" si="12"/>
        <v>66.13</v>
      </c>
      <c r="H316" s="93">
        <v>3.89</v>
      </c>
      <c r="I316" s="96"/>
      <c r="J316" s="95">
        <f t="shared" si="13"/>
        <v>0</v>
      </c>
      <c r="K316" s="98"/>
      <c r="L316" s="99">
        <v>3.89</v>
      </c>
      <c r="M316" s="100">
        <f t="shared" si="14"/>
        <v>0</v>
      </c>
    </row>
    <row r="317" spans="1:13" s="9" customFormat="1" ht="12.75" x14ac:dyDescent="0.2">
      <c r="A317" s="107">
        <v>43790</v>
      </c>
      <c r="B317" s="6" t="s">
        <v>932</v>
      </c>
      <c r="C317" s="7" t="s">
        <v>690</v>
      </c>
      <c r="D317" s="8" t="s">
        <v>348</v>
      </c>
      <c r="E317" s="93">
        <v>106.2</v>
      </c>
      <c r="F317" s="94">
        <v>5</v>
      </c>
      <c r="G317" s="95">
        <f t="shared" si="12"/>
        <v>531</v>
      </c>
      <c r="H317" s="93">
        <v>106.2</v>
      </c>
      <c r="I317" s="96"/>
      <c r="J317" s="95">
        <f t="shared" si="13"/>
        <v>0</v>
      </c>
      <c r="K317" s="98"/>
      <c r="L317" s="99">
        <v>106.2</v>
      </c>
      <c r="M317" s="100">
        <f t="shared" si="14"/>
        <v>0</v>
      </c>
    </row>
    <row r="318" spans="1:13" s="9" customFormat="1" ht="12.75" x14ac:dyDescent="0.2">
      <c r="A318" s="107">
        <v>44364</v>
      </c>
      <c r="B318" s="6" t="s">
        <v>926</v>
      </c>
      <c r="C318" s="7" t="s">
        <v>399</v>
      </c>
      <c r="D318" s="8" t="s">
        <v>691</v>
      </c>
      <c r="E318" s="93">
        <v>702.1</v>
      </c>
      <c r="F318" s="94">
        <v>0</v>
      </c>
      <c r="G318" s="95">
        <f t="shared" si="12"/>
        <v>0</v>
      </c>
      <c r="H318" s="93">
        <v>702.1</v>
      </c>
      <c r="I318" s="96"/>
      <c r="J318" s="95">
        <f t="shared" si="13"/>
        <v>0</v>
      </c>
      <c r="K318" s="98"/>
      <c r="L318" s="99">
        <v>702.1</v>
      </c>
      <c r="M318" s="100">
        <f t="shared" si="14"/>
        <v>0</v>
      </c>
    </row>
    <row r="319" spans="1:13" s="9" customFormat="1" ht="12.75" x14ac:dyDescent="0.2">
      <c r="A319" s="107">
        <v>44543</v>
      </c>
      <c r="B319" s="6" t="s">
        <v>932</v>
      </c>
      <c r="C319" s="7" t="s">
        <v>398</v>
      </c>
      <c r="D319" s="8" t="s">
        <v>350</v>
      </c>
      <c r="E319" s="93">
        <v>141.6</v>
      </c>
      <c r="F319" s="94">
        <v>4</v>
      </c>
      <c r="G319" s="95">
        <f t="shared" si="12"/>
        <v>566.4</v>
      </c>
      <c r="H319" s="93">
        <v>141.6</v>
      </c>
      <c r="I319" s="96"/>
      <c r="J319" s="95">
        <f t="shared" si="13"/>
        <v>0</v>
      </c>
      <c r="K319" s="98"/>
      <c r="L319" s="99">
        <v>141.6</v>
      </c>
      <c r="M319" s="100">
        <f t="shared" si="14"/>
        <v>0</v>
      </c>
    </row>
    <row r="320" spans="1:13" s="9" customFormat="1" ht="12.75" x14ac:dyDescent="0.2">
      <c r="A320" s="107">
        <v>44545</v>
      </c>
      <c r="B320" s="6" t="s">
        <v>16</v>
      </c>
      <c r="C320" s="7" t="s">
        <v>397</v>
      </c>
      <c r="D320" s="8" t="s">
        <v>352</v>
      </c>
      <c r="E320" s="93">
        <v>1150.5</v>
      </c>
      <c r="F320" s="94">
        <v>3</v>
      </c>
      <c r="G320" s="95">
        <f t="shared" si="12"/>
        <v>3451.5</v>
      </c>
      <c r="H320" s="93">
        <v>1150.5</v>
      </c>
      <c r="I320" s="96"/>
      <c r="J320" s="95">
        <f t="shared" si="13"/>
        <v>0</v>
      </c>
      <c r="K320" s="98"/>
      <c r="L320" s="99">
        <v>1150.5</v>
      </c>
      <c r="M320" s="100">
        <f t="shared" si="14"/>
        <v>0</v>
      </c>
    </row>
    <row r="321" spans="1:13" s="9" customFormat="1" ht="12.75" x14ac:dyDescent="0.2">
      <c r="A321" s="107">
        <v>44645</v>
      </c>
      <c r="B321" s="6" t="s">
        <v>16</v>
      </c>
      <c r="C321" s="7" t="s">
        <v>396</v>
      </c>
      <c r="D321" s="8" t="s">
        <v>357</v>
      </c>
      <c r="E321" s="93">
        <v>2110</v>
      </c>
      <c r="F321" s="94">
        <v>0</v>
      </c>
      <c r="G321" s="95">
        <f t="shared" si="12"/>
        <v>0</v>
      </c>
      <c r="H321" s="93">
        <v>2110</v>
      </c>
      <c r="I321" s="96"/>
      <c r="J321" s="95">
        <f t="shared" si="13"/>
        <v>0</v>
      </c>
      <c r="K321" s="98"/>
      <c r="L321" s="99">
        <v>2110</v>
      </c>
      <c r="M321" s="100">
        <f t="shared" si="14"/>
        <v>0</v>
      </c>
    </row>
    <row r="322" spans="1:13" s="9" customFormat="1" ht="12.75" x14ac:dyDescent="0.2">
      <c r="A322" s="107">
        <v>43892</v>
      </c>
      <c r="B322" s="6" t="s">
        <v>927</v>
      </c>
      <c r="C322" s="7" t="s">
        <v>395</v>
      </c>
      <c r="D322" s="8" t="s">
        <v>359</v>
      </c>
      <c r="E322" s="93">
        <v>2.58</v>
      </c>
      <c r="F322" s="94">
        <v>0</v>
      </c>
      <c r="G322" s="95">
        <f t="shared" si="12"/>
        <v>0</v>
      </c>
      <c r="H322" s="93">
        <v>2.58</v>
      </c>
      <c r="I322" s="96"/>
      <c r="J322" s="95">
        <f t="shared" si="13"/>
        <v>0</v>
      </c>
      <c r="K322" s="98"/>
      <c r="L322" s="99">
        <v>2.58</v>
      </c>
      <c r="M322" s="100">
        <f t="shared" si="14"/>
        <v>0</v>
      </c>
    </row>
    <row r="323" spans="1:13" s="9" customFormat="1" ht="12.75" x14ac:dyDescent="0.2">
      <c r="A323" s="107">
        <v>43591</v>
      </c>
      <c r="B323" s="6" t="s">
        <v>57</v>
      </c>
      <c r="C323" s="7" t="s">
        <v>394</v>
      </c>
      <c r="D323" s="8" t="s">
        <v>361</v>
      </c>
      <c r="E323" s="93">
        <v>13.15</v>
      </c>
      <c r="F323" s="94">
        <v>0</v>
      </c>
      <c r="G323" s="95">
        <f t="shared" si="12"/>
        <v>0</v>
      </c>
      <c r="H323" s="93">
        <v>13.15</v>
      </c>
      <c r="I323" s="96"/>
      <c r="J323" s="95">
        <f t="shared" si="13"/>
        <v>0</v>
      </c>
      <c r="K323" s="98"/>
      <c r="L323" s="99">
        <v>13.15</v>
      </c>
      <c r="M323" s="100">
        <f t="shared" si="14"/>
        <v>0</v>
      </c>
    </row>
    <row r="324" spans="1:13" s="9" customFormat="1" ht="12.75" x14ac:dyDescent="0.2">
      <c r="A324" s="107">
        <v>44544</v>
      </c>
      <c r="B324" s="6" t="s">
        <v>932</v>
      </c>
      <c r="C324" s="7" t="s">
        <v>393</v>
      </c>
      <c r="D324" s="8" t="s">
        <v>363</v>
      </c>
      <c r="E324" s="93">
        <v>55.8</v>
      </c>
      <c r="F324" s="94">
        <v>0</v>
      </c>
      <c r="G324" s="95">
        <f t="shared" si="12"/>
        <v>0</v>
      </c>
      <c r="H324" s="93">
        <v>55.8</v>
      </c>
      <c r="I324" s="96"/>
      <c r="J324" s="95">
        <f t="shared" si="13"/>
        <v>0</v>
      </c>
      <c r="K324" s="98"/>
      <c r="L324" s="99">
        <v>55.8</v>
      </c>
      <c r="M324" s="100">
        <f t="shared" si="14"/>
        <v>0</v>
      </c>
    </row>
    <row r="325" spans="1:13" s="9" customFormat="1" ht="12.75" x14ac:dyDescent="0.2">
      <c r="A325" s="107">
        <v>43909</v>
      </c>
      <c r="B325" s="6" t="s">
        <v>924</v>
      </c>
      <c r="C325" s="7" t="s">
        <v>392</v>
      </c>
      <c r="D325" s="8" t="s">
        <v>364</v>
      </c>
      <c r="E325" s="93">
        <v>8.4499999999999993</v>
      </c>
      <c r="F325" s="94">
        <v>76</v>
      </c>
      <c r="G325" s="95">
        <f t="shared" si="12"/>
        <v>642.19999999999993</v>
      </c>
      <c r="H325" s="93">
        <v>8.4499999999999993</v>
      </c>
      <c r="I325" s="96"/>
      <c r="J325" s="95">
        <f t="shared" si="13"/>
        <v>0</v>
      </c>
      <c r="K325" s="98"/>
      <c r="L325" s="99">
        <v>8.4499999999999993</v>
      </c>
      <c r="M325" s="100">
        <f t="shared" si="14"/>
        <v>0</v>
      </c>
    </row>
    <row r="326" spans="1:13" s="9" customFormat="1" ht="12.75" x14ac:dyDescent="0.2">
      <c r="A326" s="107">
        <v>44543</v>
      </c>
      <c r="B326" s="6" t="s">
        <v>933</v>
      </c>
      <c r="C326" s="7" t="s">
        <v>391</v>
      </c>
      <c r="D326" s="8" t="s">
        <v>366</v>
      </c>
      <c r="E326" s="93">
        <v>850</v>
      </c>
      <c r="F326" s="94">
        <v>4</v>
      </c>
      <c r="G326" s="95">
        <f t="shared" si="12"/>
        <v>3400</v>
      </c>
      <c r="H326" s="93">
        <v>850</v>
      </c>
      <c r="I326" s="96"/>
      <c r="J326" s="95">
        <f t="shared" si="13"/>
        <v>0</v>
      </c>
      <c r="K326" s="98"/>
      <c r="L326" s="99">
        <v>850</v>
      </c>
      <c r="M326" s="100">
        <f t="shared" si="14"/>
        <v>0</v>
      </c>
    </row>
    <row r="327" spans="1:13" s="9" customFormat="1" ht="12.75" x14ac:dyDescent="0.2">
      <c r="A327" s="107">
        <v>43705</v>
      </c>
      <c r="B327" s="6" t="s">
        <v>17</v>
      </c>
      <c r="C327" s="7" t="s">
        <v>390</v>
      </c>
      <c r="D327" s="8" t="s">
        <v>370</v>
      </c>
      <c r="E327" s="93">
        <v>2527.56</v>
      </c>
      <c r="F327" s="94">
        <v>0</v>
      </c>
      <c r="G327" s="95">
        <f t="shared" si="12"/>
        <v>0</v>
      </c>
      <c r="H327" s="93">
        <v>2527.56</v>
      </c>
      <c r="I327" s="96"/>
      <c r="J327" s="95">
        <f t="shared" si="13"/>
        <v>0</v>
      </c>
      <c r="K327" s="98"/>
      <c r="L327" s="99">
        <v>2527.56</v>
      </c>
      <c r="M327" s="100">
        <f t="shared" si="14"/>
        <v>0</v>
      </c>
    </row>
    <row r="328" spans="1:13" s="9" customFormat="1" ht="12.75" x14ac:dyDescent="0.2">
      <c r="A328" s="107">
        <v>44671</v>
      </c>
      <c r="B328" s="6" t="s">
        <v>17</v>
      </c>
      <c r="C328" s="7" t="s">
        <v>692</v>
      </c>
      <c r="D328" s="8" t="s">
        <v>372</v>
      </c>
      <c r="E328" s="93">
        <v>42.48</v>
      </c>
      <c r="F328" s="94">
        <v>0</v>
      </c>
      <c r="G328" s="95">
        <f t="shared" si="12"/>
        <v>0</v>
      </c>
      <c r="H328" s="93">
        <v>42.48</v>
      </c>
      <c r="I328" s="96"/>
      <c r="J328" s="95">
        <f t="shared" si="13"/>
        <v>0</v>
      </c>
      <c r="K328" s="98"/>
      <c r="L328" s="99">
        <v>42.48</v>
      </c>
      <c r="M328" s="100">
        <f t="shared" si="14"/>
        <v>0</v>
      </c>
    </row>
    <row r="329" spans="1:13" s="9" customFormat="1" ht="12.75" x14ac:dyDescent="0.2">
      <c r="A329" s="107">
        <v>44265</v>
      </c>
      <c r="B329" s="6" t="s">
        <v>35</v>
      </c>
      <c r="C329" s="7" t="s">
        <v>694</v>
      </c>
      <c r="D329" s="8" t="s">
        <v>693</v>
      </c>
      <c r="E329" s="93">
        <v>130.97999999999999</v>
      </c>
      <c r="F329" s="94">
        <v>0</v>
      </c>
      <c r="G329" s="95">
        <f t="shared" si="12"/>
        <v>0</v>
      </c>
      <c r="H329" s="93">
        <v>130.97999999999999</v>
      </c>
      <c r="I329" s="96"/>
      <c r="J329" s="95">
        <f t="shared" si="13"/>
        <v>0</v>
      </c>
      <c r="K329" s="98"/>
      <c r="L329" s="99">
        <v>130.97999999999999</v>
      </c>
      <c r="M329" s="100">
        <f t="shared" si="14"/>
        <v>0</v>
      </c>
    </row>
    <row r="330" spans="1:13" s="9" customFormat="1" ht="12.75" x14ac:dyDescent="0.2">
      <c r="A330" s="107">
        <v>44645</v>
      </c>
      <c r="B330" s="6" t="s">
        <v>35</v>
      </c>
      <c r="C330" s="7" t="s">
        <v>389</v>
      </c>
      <c r="D330" s="8" t="s">
        <v>695</v>
      </c>
      <c r="E330" s="93">
        <v>132.16</v>
      </c>
      <c r="F330" s="94">
        <v>0</v>
      </c>
      <c r="G330" s="95">
        <f t="shared" si="12"/>
        <v>0</v>
      </c>
      <c r="H330" s="93">
        <v>132.16</v>
      </c>
      <c r="I330" s="96"/>
      <c r="J330" s="95">
        <f t="shared" si="13"/>
        <v>0</v>
      </c>
      <c r="K330" s="98"/>
      <c r="L330" s="99">
        <v>132.16</v>
      </c>
      <c r="M330" s="100">
        <f t="shared" si="14"/>
        <v>0</v>
      </c>
    </row>
    <row r="331" spans="1:13" s="9" customFormat="1" ht="12.75" x14ac:dyDescent="0.2">
      <c r="A331" s="107">
        <v>43895</v>
      </c>
      <c r="B331" s="6" t="s">
        <v>35</v>
      </c>
      <c r="C331" s="7" t="s">
        <v>696</v>
      </c>
      <c r="D331" s="8" t="s">
        <v>374</v>
      </c>
      <c r="E331" s="93">
        <v>297.36</v>
      </c>
      <c r="F331" s="94">
        <v>4</v>
      </c>
      <c r="G331" s="95">
        <f t="shared" si="12"/>
        <v>1189.44</v>
      </c>
      <c r="H331" s="93">
        <v>297.36</v>
      </c>
      <c r="I331" s="96"/>
      <c r="J331" s="95">
        <f t="shared" si="13"/>
        <v>0</v>
      </c>
      <c r="K331" s="98"/>
      <c r="L331" s="99">
        <v>297.36</v>
      </c>
      <c r="M331" s="100">
        <f t="shared" si="14"/>
        <v>0</v>
      </c>
    </row>
    <row r="332" spans="1:13" s="9" customFormat="1" ht="12.75" x14ac:dyDescent="0.2">
      <c r="A332" s="107">
        <v>43746</v>
      </c>
      <c r="B332" s="6" t="s">
        <v>934</v>
      </c>
      <c r="C332" s="7" t="s">
        <v>388</v>
      </c>
      <c r="D332" s="8" t="s">
        <v>935</v>
      </c>
      <c r="E332" s="93">
        <v>40.119999999999997</v>
      </c>
      <c r="F332" s="94">
        <v>9</v>
      </c>
      <c r="G332" s="95">
        <f t="shared" si="12"/>
        <v>361.08</v>
      </c>
      <c r="H332" s="93"/>
      <c r="I332" s="96"/>
      <c r="J332" s="95">
        <f t="shared" si="13"/>
        <v>0</v>
      </c>
      <c r="K332" s="98"/>
      <c r="L332" s="99">
        <v>40.119999999999997</v>
      </c>
      <c r="M332" s="100">
        <f t="shared" si="14"/>
        <v>0</v>
      </c>
    </row>
    <row r="333" spans="1:13" s="9" customFormat="1" ht="12.75" x14ac:dyDescent="0.2">
      <c r="A333" s="107">
        <v>43564</v>
      </c>
      <c r="B333" s="6" t="s">
        <v>932</v>
      </c>
      <c r="C333" s="7" t="s">
        <v>386</v>
      </c>
      <c r="D333" s="8" t="s">
        <v>936</v>
      </c>
      <c r="E333" s="93">
        <v>8.26</v>
      </c>
      <c r="F333" s="94">
        <v>9</v>
      </c>
      <c r="G333" s="95">
        <f t="shared" ref="G333:G406" si="15">E333*F333</f>
        <v>74.34</v>
      </c>
      <c r="H333" s="93"/>
      <c r="I333" s="96"/>
      <c r="J333" s="95">
        <f t="shared" si="13"/>
        <v>0</v>
      </c>
      <c r="K333" s="98"/>
      <c r="L333" s="99">
        <v>8.26</v>
      </c>
      <c r="M333" s="100">
        <f t="shared" si="14"/>
        <v>0</v>
      </c>
    </row>
    <row r="334" spans="1:13" s="9" customFormat="1" ht="12.75" x14ac:dyDescent="0.2">
      <c r="A334" s="107">
        <v>43909</v>
      </c>
      <c r="B334" s="6" t="s">
        <v>933</v>
      </c>
      <c r="C334" s="7" t="s">
        <v>385</v>
      </c>
      <c r="D334" s="8" t="s">
        <v>937</v>
      </c>
      <c r="E334" s="93">
        <v>18.88</v>
      </c>
      <c r="F334" s="94">
        <v>9</v>
      </c>
      <c r="G334" s="95">
        <f t="shared" si="15"/>
        <v>169.92</v>
      </c>
      <c r="H334" s="93"/>
      <c r="I334" s="96"/>
      <c r="J334" s="95">
        <f t="shared" si="13"/>
        <v>0</v>
      </c>
      <c r="K334" s="98"/>
      <c r="L334" s="99">
        <v>18.88</v>
      </c>
      <c r="M334" s="100">
        <f t="shared" ref="M334:M406" si="16">+K334*L334</f>
        <v>0</v>
      </c>
    </row>
    <row r="335" spans="1:13" s="9" customFormat="1" ht="12.75" x14ac:dyDescent="0.2">
      <c r="A335" s="107">
        <v>43566</v>
      </c>
      <c r="B335" s="6" t="s">
        <v>925</v>
      </c>
      <c r="C335" s="7" t="s">
        <v>384</v>
      </c>
      <c r="D335" s="8" t="s">
        <v>338</v>
      </c>
      <c r="E335" s="93">
        <v>56.64</v>
      </c>
      <c r="F335" s="94">
        <v>48</v>
      </c>
      <c r="G335" s="95">
        <f t="shared" si="15"/>
        <v>2718.7200000000003</v>
      </c>
      <c r="H335" s="93"/>
      <c r="I335" s="96"/>
      <c r="J335" s="95">
        <f t="shared" si="13"/>
        <v>0</v>
      </c>
      <c r="K335" s="98"/>
      <c r="L335" s="99">
        <v>56.64</v>
      </c>
      <c r="M335" s="100">
        <f t="shared" si="16"/>
        <v>0</v>
      </c>
    </row>
    <row r="336" spans="1:13" s="9" customFormat="1" ht="12.75" x14ac:dyDescent="0.2">
      <c r="A336" s="107">
        <v>43909</v>
      </c>
      <c r="B336" s="6" t="s">
        <v>924</v>
      </c>
      <c r="C336" s="7" t="s">
        <v>383</v>
      </c>
      <c r="D336" s="8" t="s">
        <v>697</v>
      </c>
      <c r="E336" s="93">
        <v>6785</v>
      </c>
      <c r="F336" s="94">
        <v>0</v>
      </c>
      <c r="G336" s="95">
        <f t="shared" si="15"/>
        <v>0</v>
      </c>
      <c r="H336" s="93">
        <v>6785</v>
      </c>
      <c r="I336" s="96"/>
      <c r="J336" s="95">
        <f t="shared" si="13"/>
        <v>0</v>
      </c>
      <c r="K336" s="98"/>
      <c r="L336" s="99">
        <v>6785</v>
      </c>
      <c r="M336" s="100">
        <f t="shared" si="16"/>
        <v>0</v>
      </c>
    </row>
    <row r="337" spans="1:13" s="9" customFormat="1" ht="12.75" x14ac:dyDescent="0.2">
      <c r="A337" s="107">
        <v>43622</v>
      </c>
      <c r="B337" s="6" t="s">
        <v>914</v>
      </c>
      <c r="C337" s="7" t="s">
        <v>698</v>
      </c>
      <c r="D337" s="8" t="s">
        <v>375</v>
      </c>
      <c r="E337" s="93">
        <v>2507.5</v>
      </c>
      <c r="F337" s="94">
        <v>4</v>
      </c>
      <c r="G337" s="95">
        <f t="shared" si="15"/>
        <v>10030</v>
      </c>
      <c r="H337" s="93">
        <v>2507.5</v>
      </c>
      <c r="I337" s="96"/>
      <c r="J337" s="95">
        <f t="shared" si="13"/>
        <v>0</v>
      </c>
      <c r="K337" s="98"/>
      <c r="L337" s="99">
        <v>2507.5</v>
      </c>
      <c r="M337" s="100">
        <f t="shared" si="16"/>
        <v>0</v>
      </c>
    </row>
    <row r="338" spans="1:13" s="9" customFormat="1" ht="12.75" x14ac:dyDescent="0.2">
      <c r="A338" s="107">
        <v>44645</v>
      </c>
      <c r="B338" s="6" t="s">
        <v>35</v>
      </c>
      <c r="C338" s="7" t="s">
        <v>700</v>
      </c>
      <c r="D338" s="8" t="s">
        <v>376</v>
      </c>
      <c r="E338" s="93">
        <v>2419</v>
      </c>
      <c r="F338" s="94">
        <v>3</v>
      </c>
      <c r="G338" s="95">
        <f t="shared" si="15"/>
        <v>7257</v>
      </c>
      <c r="H338" s="93">
        <v>2419</v>
      </c>
      <c r="I338" s="96"/>
      <c r="J338" s="95">
        <f t="shared" si="13"/>
        <v>0</v>
      </c>
      <c r="K338" s="98"/>
      <c r="L338" s="99">
        <v>2419</v>
      </c>
      <c r="M338" s="100">
        <f t="shared" si="16"/>
        <v>0</v>
      </c>
    </row>
    <row r="339" spans="1:13" s="9" customFormat="1" ht="12.75" x14ac:dyDescent="0.2">
      <c r="A339" s="107">
        <v>44544</v>
      </c>
      <c r="B339" s="6" t="s">
        <v>35</v>
      </c>
      <c r="C339" s="7" t="s">
        <v>702</v>
      </c>
      <c r="D339" s="8" t="s">
        <v>377</v>
      </c>
      <c r="E339" s="93">
        <v>413</v>
      </c>
      <c r="F339" s="94">
        <v>4</v>
      </c>
      <c r="G339" s="95">
        <f t="shared" si="15"/>
        <v>1652</v>
      </c>
      <c r="H339" s="93">
        <v>413</v>
      </c>
      <c r="I339" s="96"/>
      <c r="J339" s="95">
        <f t="shared" si="13"/>
        <v>0</v>
      </c>
      <c r="K339" s="98"/>
      <c r="L339" s="99">
        <v>413</v>
      </c>
      <c r="M339" s="100">
        <f t="shared" si="16"/>
        <v>0</v>
      </c>
    </row>
    <row r="340" spans="1:13" s="9" customFormat="1" ht="12.75" x14ac:dyDescent="0.2">
      <c r="A340" s="107">
        <v>44645</v>
      </c>
      <c r="B340" s="6" t="s">
        <v>35</v>
      </c>
      <c r="C340" s="7" t="s">
        <v>704</v>
      </c>
      <c r="D340" s="8" t="s">
        <v>378</v>
      </c>
      <c r="E340" s="93">
        <v>177</v>
      </c>
      <c r="F340" s="94">
        <v>3</v>
      </c>
      <c r="G340" s="95">
        <f t="shared" si="15"/>
        <v>531</v>
      </c>
      <c r="H340" s="93">
        <v>177</v>
      </c>
      <c r="I340" s="96"/>
      <c r="J340" s="95">
        <f t="shared" si="13"/>
        <v>0</v>
      </c>
      <c r="K340" s="98"/>
      <c r="L340" s="99">
        <v>177</v>
      </c>
      <c r="M340" s="100">
        <f t="shared" si="16"/>
        <v>0</v>
      </c>
    </row>
    <row r="341" spans="1:13" s="9" customFormat="1" ht="12.75" x14ac:dyDescent="0.2">
      <c r="A341" s="107">
        <v>43564</v>
      </c>
      <c r="B341" s="6" t="s">
        <v>35</v>
      </c>
      <c r="C341" s="7" t="s">
        <v>706</v>
      </c>
      <c r="D341" s="8" t="s">
        <v>379</v>
      </c>
      <c r="E341" s="93">
        <v>239.69</v>
      </c>
      <c r="F341" s="94">
        <v>64</v>
      </c>
      <c r="G341" s="95">
        <f t="shared" si="15"/>
        <v>15340.16</v>
      </c>
      <c r="H341" s="93">
        <v>254.44</v>
      </c>
      <c r="I341" s="96"/>
      <c r="J341" s="95">
        <f t="shared" si="13"/>
        <v>0</v>
      </c>
      <c r="K341" s="98"/>
      <c r="L341" s="99">
        <v>254.44</v>
      </c>
      <c r="M341" s="100">
        <f t="shared" si="16"/>
        <v>0</v>
      </c>
    </row>
    <row r="342" spans="1:13" s="9" customFormat="1" ht="12.75" x14ac:dyDescent="0.2">
      <c r="A342" s="107">
        <v>43895</v>
      </c>
      <c r="B342" s="6" t="s">
        <v>35</v>
      </c>
      <c r="C342" s="7" t="s">
        <v>708</v>
      </c>
      <c r="D342" s="8" t="s">
        <v>699</v>
      </c>
      <c r="E342" s="93">
        <v>436.6</v>
      </c>
      <c r="F342" s="94">
        <v>10</v>
      </c>
      <c r="G342" s="95">
        <f t="shared" si="15"/>
        <v>4366</v>
      </c>
      <c r="H342" s="93">
        <v>444.86</v>
      </c>
      <c r="I342" s="96"/>
      <c r="J342" s="95">
        <f t="shared" si="13"/>
        <v>0</v>
      </c>
      <c r="K342" s="98"/>
      <c r="L342" s="99">
        <v>444.86</v>
      </c>
      <c r="M342" s="100">
        <f t="shared" si="16"/>
        <v>0</v>
      </c>
    </row>
    <row r="343" spans="1:13" s="9" customFormat="1" ht="12.75" x14ac:dyDescent="0.2">
      <c r="A343" s="107">
        <v>43895</v>
      </c>
      <c r="B343" s="6" t="s">
        <v>35</v>
      </c>
      <c r="C343" s="7" t="s">
        <v>710</v>
      </c>
      <c r="D343" s="8" t="s">
        <v>701</v>
      </c>
      <c r="E343" s="93">
        <v>78.67</v>
      </c>
      <c r="F343" s="94">
        <v>48</v>
      </c>
      <c r="G343" s="95">
        <f t="shared" si="15"/>
        <v>3776.16</v>
      </c>
      <c r="H343" s="93">
        <v>76.7</v>
      </c>
      <c r="I343" s="96"/>
      <c r="J343" s="95">
        <f t="shared" si="13"/>
        <v>0</v>
      </c>
      <c r="K343" s="98"/>
      <c r="L343" s="99">
        <v>76.7</v>
      </c>
      <c r="M343" s="100">
        <f t="shared" si="16"/>
        <v>0</v>
      </c>
    </row>
    <row r="344" spans="1:13" s="9" customFormat="1" ht="12.75" x14ac:dyDescent="0.2">
      <c r="A344" s="107">
        <v>43564</v>
      </c>
      <c r="B344" s="6" t="s">
        <v>35</v>
      </c>
      <c r="C344" s="7" t="s">
        <v>712</v>
      </c>
      <c r="D344" s="8" t="s">
        <v>703</v>
      </c>
      <c r="E344" s="93">
        <v>495.6</v>
      </c>
      <c r="F344" s="94">
        <v>10</v>
      </c>
      <c r="G344" s="95">
        <f t="shared" si="15"/>
        <v>4956</v>
      </c>
      <c r="H344" s="93">
        <v>495.6</v>
      </c>
      <c r="I344" s="96"/>
      <c r="J344" s="95">
        <f t="shared" si="13"/>
        <v>0</v>
      </c>
      <c r="K344" s="98"/>
      <c r="L344" s="99">
        <v>495.6</v>
      </c>
      <c r="M344" s="100">
        <f t="shared" si="16"/>
        <v>0</v>
      </c>
    </row>
    <row r="345" spans="1:13" s="9" customFormat="1" ht="12.75" x14ac:dyDescent="0.2">
      <c r="A345" s="107">
        <v>44657</v>
      </c>
      <c r="B345" s="6" t="s">
        <v>13</v>
      </c>
      <c r="C345" s="7" t="s">
        <v>714</v>
      </c>
      <c r="D345" s="8" t="s">
        <v>705</v>
      </c>
      <c r="E345" s="93">
        <v>216.33</v>
      </c>
      <c r="F345" s="94">
        <v>24</v>
      </c>
      <c r="G345" s="95">
        <f t="shared" si="15"/>
        <v>5191.92</v>
      </c>
      <c r="H345" s="93">
        <v>261.08</v>
      </c>
      <c r="I345" s="96"/>
      <c r="J345" s="95">
        <f t="shared" si="13"/>
        <v>0</v>
      </c>
      <c r="K345" s="98"/>
      <c r="L345" s="99">
        <v>261.08</v>
      </c>
      <c r="M345" s="100">
        <f t="shared" si="16"/>
        <v>0</v>
      </c>
    </row>
    <row r="346" spans="1:13" s="9" customFormat="1" ht="12.75" x14ac:dyDescent="0.2">
      <c r="A346" s="107">
        <v>43566</v>
      </c>
      <c r="B346" s="6" t="s">
        <v>13</v>
      </c>
      <c r="C346" s="7" t="s">
        <v>716</v>
      </c>
      <c r="D346" s="8" t="s">
        <v>707</v>
      </c>
      <c r="E346" s="93">
        <v>513.29999999999995</v>
      </c>
      <c r="F346" s="94">
        <v>0</v>
      </c>
      <c r="G346" s="95">
        <f t="shared" si="15"/>
        <v>0</v>
      </c>
      <c r="H346" s="93">
        <v>513.29999999999995</v>
      </c>
      <c r="I346" s="96"/>
      <c r="J346" s="95">
        <f t="shared" si="13"/>
        <v>0</v>
      </c>
      <c r="K346" s="98"/>
      <c r="L346" s="99">
        <v>513.29999999999995</v>
      </c>
      <c r="M346" s="100">
        <f t="shared" si="16"/>
        <v>0</v>
      </c>
    </row>
    <row r="347" spans="1:13" s="9" customFormat="1" ht="12.75" x14ac:dyDescent="0.2">
      <c r="A347" s="107">
        <v>43594</v>
      </c>
      <c r="B347" s="6" t="s">
        <v>32</v>
      </c>
      <c r="C347" s="7" t="s">
        <v>718</v>
      </c>
      <c r="D347" s="8" t="s">
        <v>709</v>
      </c>
      <c r="E347" s="93">
        <v>531</v>
      </c>
      <c r="F347" s="94">
        <v>0</v>
      </c>
      <c r="G347" s="95">
        <f t="shared" si="15"/>
        <v>0</v>
      </c>
      <c r="H347" s="93">
        <v>531</v>
      </c>
      <c r="I347" s="96"/>
      <c r="J347" s="95">
        <f t="shared" si="13"/>
        <v>0</v>
      </c>
      <c r="K347" s="98"/>
      <c r="L347" s="99">
        <v>531</v>
      </c>
      <c r="M347" s="100">
        <f t="shared" si="16"/>
        <v>0</v>
      </c>
    </row>
    <row r="348" spans="1:13" s="9" customFormat="1" ht="12.75" x14ac:dyDescent="0.2">
      <c r="A348" s="107">
        <v>43895</v>
      </c>
      <c r="B348" s="6" t="s">
        <v>32</v>
      </c>
      <c r="C348" s="7" t="s">
        <v>720</v>
      </c>
      <c r="D348" s="8" t="s">
        <v>711</v>
      </c>
      <c r="E348" s="93">
        <v>531</v>
      </c>
      <c r="F348" s="94">
        <v>0</v>
      </c>
      <c r="G348" s="95">
        <f t="shared" si="15"/>
        <v>0</v>
      </c>
      <c r="H348" s="93">
        <v>531</v>
      </c>
      <c r="I348" s="96"/>
      <c r="J348" s="95">
        <f t="shared" si="13"/>
        <v>0</v>
      </c>
      <c r="K348" s="98"/>
      <c r="L348" s="99">
        <v>531</v>
      </c>
      <c r="M348" s="100">
        <f t="shared" si="16"/>
        <v>0</v>
      </c>
    </row>
    <row r="349" spans="1:13" s="9" customFormat="1" ht="12.75" x14ac:dyDescent="0.2">
      <c r="A349" s="107">
        <v>44477</v>
      </c>
      <c r="B349" s="6" t="s">
        <v>32</v>
      </c>
      <c r="C349" s="7" t="s">
        <v>722</v>
      </c>
      <c r="D349" s="8" t="s">
        <v>713</v>
      </c>
      <c r="E349" s="93">
        <v>590</v>
      </c>
      <c r="F349" s="94">
        <v>0</v>
      </c>
      <c r="G349" s="95">
        <f t="shared" si="15"/>
        <v>0</v>
      </c>
      <c r="H349" s="93">
        <v>590</v>
      </c>
      <c r="I349" s="96"/>
      <c r="J349" s="95">
        <f t="shared" si="13"/>
        <v>0</v>
      </c>
      <c r="K349" s="98"/>
      <c r="L349" s="99">
        <v>590</v>
      </c>
      <c r="M349" s="100">
        <f t="shared" si="16"/>
        <v>0</v>
      </c>
    </row>
    <row r="350" spans="1:13" s="9" customFormat="1" ht="12.75" x14ac:dyDescent="0.2">
      <c r="A350" s="107">
        <v>44544</v>
      </c>
      <c r="B350" s="6" t="s">
        <v>932</v>
      </c>
      <c r="C350" s="7" t="s">
        <v>724</v>
      </c>
      <c r="D350" s="8" t="s">
        <v>715</v>
      </c>
      <c r="E350" s="93">
        <v>590</v>
      </c>
      <c r="F350" s="94">
        <v>0</v>
      </c>
      <c r="G350" s="95">
        <f t="shared" si="15"/>
        <v>0</v>
      </c>
      <c r="H350" s="93">
        <v>590</v>
      </c>
      <c r="I350" s="96"/>
      <c r="J350" s="95">
        <f t="shared" si="13"/>
        <v>0</v>
      </c>
      <c r="K350" s="98"/>
      <c r="L350" s="99">
        <v>590</v>
      </c>
      <c r="M350" s="100">
        <f t="shared" si="16"/>
        <v>0</v>
      </c>
    </row>
    <row r="351" spans="1:13" s="9" customFormat="1" ht="12.75" x14ac:dyDescent="0.2">
      <c r="A351" s="107">
        <v>43895</v>
      </c>
      <c r="B351" s="6" t="s">
        <v>933</v>
      </c>
      <c r="C351" s="7" t="s">
        <v>726</v>
      </c>
      <c r="D351" s="8" t="s">
        <v>717</v>
      </c>
      <c r="E351" s="93">
        <v>1416</v>
      </c>
      <c r="F351" s="94">
        <v>0</v>
      </c>
      <c r="G351" s="95">
        <f t="shared" si="15"/>
        <v>0</v>
      </c>
      <c r="H351" s="93">
        <v>1416</v>
      </c>
      <c r="I351" s="96"/>
      <c r="J351" s="95">
        <f t="shared" si="13"/>
        <v>0</v>
      </c>
      <c r="K351" s="98"/>
      <c r="L351" s="99">
        <v>1416</v>
      </c>
      <c r="M351" s="100">
        <f t="shared" si="16"/>
        <v>0</v>
      </c>
    </row>
    <row r="352" spans="1:13" s="9" customFormat="1" ht="12.75" x14ac:dyDescent="0.2">
      <c r="A352" s="107">
        <v>44545</v>
      </c>
      <c r="B352" s="6" t="s">
        <v>927</v>
      </c>
      <c r="C352" s="7" t="s">
        <v>728</v>
      </c>
      <c r="D352" s="8" t="s">
        <v>719</v>
      </c>
      <c r="E352" s="93">
        <v>236</v>
      </c>
      <c r="F352" s="94">
        <v>0</v>
      </c>
      <c r="G352" s="95">
        <f t="shared" si="15"/>
        <v>0</v>
      </c>
      <c r="H352" s="93">
        <v>236</v>
      </c>
      <c r="I352" s="96"/>
      <c r="J352" s="95">
        <f t="shared" si="13"/>
        <v>0</v>
      </c>
      <c r="K352" s="98"/>
      <c r="L352" s="99">
        <v>236</v>
      </c>
      <c r="M352" s="100">
        <f t="shared" si="16"/>
        <v>0</v>
      </c>
    </row>
    <row r="353" spans="1:13" s="9" customFormat="1" ht="12.75" x14ac:dyDescent="0.2">
      <c r="A353" s="107">
        <v>43746</v>
      </c>
      <c r="B353" s="6" t="s">
        <v>925</v>
      </c>
      <c r="C353" s="7" t="s">
        <v>730</v>
      </c>
      <c r="D353" s="8" t="s">
        <v>721</v>
      </c>
      <c r="E353" s="93">
        <v>224.2</v>
      </c>
      <c r="F353" s="94">
        <v>0</v>
      </c>
      <c r="G353" s="95">
        <f t="shared" si="15"/>
        <v>0</v>
      </c>
      <c r="H353" s="93">
        <v>224.2</v>
      </c>
      <c r="I353" s="96"/>
      <c r="J353" s="95">
        <f t="shared" si="13"/>
        <v>0</v>
      </c>
      <c r="K353" s="98"/>
      <c r="L353" s="99">
        <v>224.2</v>
      </c>
      <c r="M353" s="100">
        <f t="shared" si="16"/>
        <v>0</v>
      </c>
    </row>
    <row r="354" spans="1:13" s="9" customFormat="1" ht="12.75" x14ac:dyDescent="0.2">
      <c r="A354" s="107">
        <v>43909</v>
      </c>
      <c r="B354" s="6" t="s">
        <v>32</v>
      </c>
      <c r="C354" s="7" t="s">
        <v>733</v>
      </c>
      <c r="D354" s="8" t="s">
        <v>723</v>
      </c>
      <c r="E354" s="93">
        <v>135.69999999999999</v>
      </c>
      <c r="F354" s="94">
        <v>0</v>
      </c>
      <c r="G354" s="95">
        <f t="shared" si="15"/>
        <v>0</v>
      </c>
      <c r="H354" s="93">
        <v>135.69999999999999</v>
      </c>
      <c r="I354" s="96"/>
      <c r="J354" s="95">
        <f t="shared" si="13"/>
        <v>0</v>
      </c>
      <c r="K354" s="98"/>
      <c r="L354" s="99">
        <v>135.69999999999999</v>
      </c>
      <c r="M354" s="100">
        <f t="shared" si="16"/>
        <v>0</v>
      </c>
    </row>
    <row r="355" spans="1:13" s="9" customFormat="1" ht="12.75" x14ac:dyDescent="0.2">
      <c r="A355" s="107">
        <v>44281</v>
      </c>
      <c r="B355" s="6" t="s">
        <v>32</v>
      </c>
      <c r="C355" s="7" t="s">
        <v>735</v>
      </c>
      <c r="D355" s="8" t="s">
        <v>725</v>
      </c>
      <c r="E355" s="93">
        <v>129.80000000000001</v>
      </c>
      <c r="F355" s="94">
        <v>0</v>
      </c>
      <c r="G355" s="95">
        <f t="shared" si="15"/>
        <v>0</v>
      </c>
      <c r="H355" s="93">
        <v>129.80000000000001</v>
      </c>
      <c r="I355" s="96"/>
      <c r="J355" s="95">
        <f t="shared" si="13"/>
        <v>0</v>
      </c>
      <c r="K355" s="98"/>
      <c r="L355" s="99">
        <v>129.80000000000001</v>
      </c>
      <c r="M355" s="100">
        <f t="shared" si="16"/>
        <v>0</v>
      </c>
    </row>
    <row r="356" spans="1:13" s="9" customFormat="1" ht="12.75" x14ac:dyDescent="0.2">
      <c r="A356" s="107">
        <v>44281</v>
      </c>
      <c r="B356" s="6" t="s">
        <v>32</v>
      </c>
      <c r="C356" s="7" t="s">
        <v>737</v>
      </c>
      <c r="D356" s="8" t="s">
        <v>727</v>
      </c>
      <c r="E356" s="93">
        <v>5.9</v>
      </c>
      <c r="F356" s="94">
        <v>0</v>
      </c>
      <c r="G356" s="95">
        <f t="shared" si="15"/>
        <v>0</v>
      </c>
      <c r="H356" s="93">
        <v>5.9</v>
      </c>
      <c r="I356" s="96"/>
      <c r="J356" s="95">
        <f t="shared" si="13"/>
        <v>0</v>
      </c>
      <c r="K356" s="98"/>
      <c r="L356" s="99">
        <v>5.9</v>
      </c>
      <c r="M356" s="100">
        <f t="shared" si="16"/>
        <v>0</v>
      </c>
    </row>
    <row r="357" spans="1:13" s="9" customFormat="1" ht="12.75" x14ac:dyDescent="0.2">
      <c r="A357" s="107">
        <v>44477</v>
      </c>
      <c r="B357" s="6" t="s">
        <v>32</v>
      </c>
      <c r="C357" s="7" t="s">
        <v>739</v>
      </c>
      <c r="D357" s="8" t="s">
        <v>729</v>
      </c>
      <c r="E357" s="93">
        <v>2.36</v>
      </c>
      <c r="F357" s="94">
        <v>0</v>
      </c>
      <c r="G357" s="95">
        <f t="shared" si="15"/>
        <v>0</v>
      </c>
      <c r="H357" s="93">
        <v>2.36</v>
      </c>
      <c r="I357" s="96"/>
      <c r="J357" s="95">
        <f t="shared" si="13"/>
        <v>0</v>
      </c>
      <c r="K357" s="98"/>
      <c r="L357" s="99">
        <v>2.36</v>
      </c>
      <c r="M357" s="100">
        <f t="shared" si="16"/>
        <v>0</v>
      </c>
    </row>
    <row r="358" spans="1:13" s="9" customFormat="1" ht="12.75" x14ac:dyDescent="0.2">
      <c r="A358" s="107">
        <v>44671</v>
      </c>
      <c r="B358" s="6" t="s">
        <v>927</v>
      </c>
      <c r="C358" s="7" t="s">
        <v>740</v>
      </c>
      <c r="D358" s="8" t="s">
        <v>731</v>
      </c>
      <c r="E358" s="93">
        <v>147.5</v>
      </c>
      <c r="F358" s="94">
        <v>0</v>
      </c>
      <c r="G358" s="95">
        <f t="shared" si="15"/>
        <v>0</v>
      </c>
      <c r="H358" s="93">
        <v>147.5</v>
      </c>
      <c r="I358" s="96"/>
      <c r="J358" s="95">
        <f t="shared" si="13"/>
        <v>0</v>
      </c>
      <c r="K358" s="98"/>
      <c r="L358" s="99">
        <v>147.5</v>
      </c>
      <c r="M358" s="100">
        <f t="shared" si="16"/>
        <v>0</v>
      </c>
    </row>
    <row r="359" spans="1:13" s="9" customFormat="1" ht="12.75" x14ac:dyDescent="0.2">
      <c r="A359" s="107">
        <v>43594</v>
      </c>
      <c r="B359" s="6" t="s">
        <v>32</v>
      </c>
      <c r="C359" s="7" t="s">
        <v>742</v>
      </c>
      <c r="D359" s="8" t="s">
        <v>734</v>
      </c>
      <c r="E359" s="93">
        <v>6608</v>
      </c>
      <c r="F359" s="94">
        <v>0</v>
      </c>
      <c r="G359" s="95">
        <f t="shared" si="15"/>
        <v>0</v>
      </c>
      <c r="H359" s="93">
        <v>6608</v>
      </c>
      <c r="I359" s="96"/>
      <c r="J359" s="95">
        <f t="shared" si="13"/>
        <v>0</v>
      </c>
      <c r="K359" s="98"/>
      <c r="L359" s="99">
        <v>6608</v>
      </c>
      <c r="M359" s="100">
        <f t="shared" si="16"/>
        <v>0</v>
      </c>
    </row>
    <row r="360" spans="1:13" s="9" customFormat="1" ht="12.75" x14ac:dyDescent="0.2">
      <c r="A360" s="107">
        <v>43909</v>
      </c>
      <c r="B360" s="6" t="s">
        <v>32</v>
      </c>
      <c r="C360" s="7" t="s">
        <v>744</v>
      </c>
      <c r="D360" s="8" t="s">
        <v>736</v>
      </c>
      <c r="E360" s="93">
        <v>1062</v>
      </c>
      <c r="F360" s="94">
        <v>0</v>
      </c>
      <c r="G360" s="95">
        <f t="shared" si="15"/>
        <v>0</v>
      </c>
      <c r="H360" s="93">
        <v>1062</v>
      </c>
      <c r="I360" s="96"/>
      <c r="J360" s="95">
        <f t="shared" si="13"/>
        <v>0</v>
      </c>
      <c r="K360" s="98"/>
      <c r="L360" s="99">
        <v>1062</v>
      </c>
      <c r="M360" s="100">
        <f t="shared" si="16"/>
        <v>0</v>
      </c>
    </row>
    <row r="361" spans="1:13" s="9" customFormat="1" ht="12.75" x14ac:dyDescent="0.2">
      <c r="A361" s="107">
        <v>44503</v>
      </c>
      <c r="B361" s="6" t="s">
        <v>10</v>
      </c>
      <c r="C361" s="7" t="s">
        <v>746</v>
      </c>
      <c r="D361" s="8" t="s">
        <v>738</v>
      </c>
      <c r="E361" s="93">
        <v>1652</v>
      </c>
      <c r="F361" s="94">
        <v>0</v>
      </c>
      <c r="G361" s="95">
        <f t="shared" si="15"/>
        <v>0</v>
      </c>
      <c r="H361" s="93">
        <v>1652</v>
      </c>
      <c r="I361" s="96"/>
      <c r="J361" s="95">
        <f t="shared" si="13"/>
        <v>0</v>
      </c>
      <c r="K361" s="98"/>
      <c r="L361" s="99">
        <v>1652</v>
      </c>
      <c r="M361" s="100">
        <f t="shared" si="16"/>
        <v>0</v>
      </c>
    </row>
    <row r="362" spans="1:13" s="9" customFormat="1" ht="12.75" x14ac:dyDescent="0.2">
      <c r="A362" s="107">
        <v>44503</v>
      </c>
      <c r="B362" s="6" t="s">
        <v>10</v>
      </c>
      <c r="C362" s="7" t="s">
        <v>748</v>
      </c>
      <c r="D362" s="8" t="s">
        <v>738</v>
      </c>
      <c r="E362" s="93">
        <v>3186</v>
      </c>
      <c r="F362" s="94">
        <v>0</v>
      </c>
      <c r="G362" s="95">
        <f t="shared" si="15"/>
        <v>0</v>
      </c>
      <c r="H362" s="93">
        <v>3186</v>
      </c>
      <c r="I362" s="96"/>
      <c r="J362" s="95">
        <f t="shared" si="13"/>
        <v>0</v>
      </c>
      <c r="K362" s="98"/>
      <c r="L362" s="99">
        <v>3186</v>
      </c>
      <c r="M362" s="100">
        <f t="shared" si="16"/>
        <v>0</v>
      </c>
    </row>
    <row r="363" spans="1:13" s="9" customFormat="1" ht="12.75" x14ac:dyDescent="0.2">
      <c r="A363" s="107">
        <v>44123</v>
      </c>
      <c r="B363" s="6" t="s">
        <v>13</v>
      </c>
      <c r="C363" s="7" t="s">
        <v>750</v>
      </c>
      <c r="D363" s="8" t="s">
        <v>741</v>
      </c>
      <c r="E363" s="93">
        <v>578.20000000000005</v>
      </c>
      <c r="F363" s="94">
        <v>0</v>
      </c>
      <c r="G363" s="95">
        <f t="shared" si="15"/>
        <v>0</v>
      </c>
      <c r="H363" s="93">
        <v>578.20000000000005</v>
      </c>
      <c r="I363" s="96"/>
      <c r="J363" s="95">
        <f t="shared" si="13"/>
        <v>0</v>
      </c>
      <c r="K363" s="98"/>
      <c r="L363" s="99">
        <v>578.20000000000005</v>
      </c>
      <c r="M363" s="100">
        <f t="shared" si="16"/>
        <v>0</v>
      </c>
    </row>
    <row r="364" spans="1:13" s="9" customFormat="1" ht="12.75" x14ac:dyDescent="0.2">
      <c r="A364" s="107">
        <v>43909</v>
      </c>
      <c r="B364" s="6" t="s">
        <v>13</v>
      </c>
      <c r="C364" s="7" t="s">
        <v>752</v>
      </c>
      <c r="D364" s="8" t="s">
        <v>743</v>
      </c>
      <c r="E364" s="93">
        <v>106.2</v>
      </c>
      <c r="F364" s="94">
        <v>0</v>
      </c>
      <c r="G364" s="95">
        <f t="shared" si="15"/>
        <v>0</v>
      </c>
      <c r="H364" s="93">
        <v>106.2</v>
      </c>
      <c r="I364" s="96"/>
      <c r="J364" s="95">
        <f t="shared" si="13"/>
        <v>0</v>
      </c>
      <c r="K364" s="98"/>
      <c r="L364" s="99">
        <v>106.2</v>
      </c>
      <c r="M364" s="100">
        <f t="shared" si="16"/>
        <v>0</v>
      </c>
    </row>
    <row r="365" spans="1:13" s="9" customFormat="1" ht="12.75" x14ac:dyDescent="0.2">
      <c r="A365" s="107">
        <v>44543</v>
      </c>
      <c r="B365" s="6" t="s">
        <v>13</v>
      </c>
      <c r="C365" s="7" t="s">
        <v>754</v>
      </c>
      <c r="D365" s="8" t="s">
        <v>745</v>
      </c>
      <c r="E365" s="93">
        <v>277.3</v>
      </c>
      <c r="F365" s="94">
        <v>0</v>
      </c>
      <c r="G365" s="95">
        <f t="shared" si="15"/>
        <v>0</v>
      </c>
      <c r="H365" s="93">
        <v>277.3</v>
      </c>
      <c r="I365" s="96"/>
      <c r="J365" s="95">
        <f t="shared" si="13"/>
        <v>0</v>
      </c>
      <c r="K365" s="98"/>
      <c r="L365" s="99">
        <v>277.3</v>
      </c>
      <c r="M365" s="100">
        <f t="shared" si="16"/>
        <v>0</v>
      </c>
    </row>
    <row r="366" spans="1:13" s="9" customFormat="1" ht="12.75" x14ac:dyDescent="0.2">
      <c r="A366" s="107">
        <v>43712</v>
      </c>
      <c r="B366" s="6" t="s">
        <v>13</v>
      </c>
      <c r="C366" s="7" t="s">
        <v>756</v>
      </c>
      <c r="D366" s="8" t="s">
        <v>747</v>
      </c>
      <c r="E366" s="93">
        <v>2301</v>
      </c>
      <c r="F366" s="94">
        <v>0</v>
      </c>
      <c r="G366" s="95">
        <f t="shared" si="15"/>
        <v>0</v>
      </c>
      <c r="H366" s="93">
        <v>2301</v>
      </c>
      <c r="I366" s="96"/>
      <c r="J366" s="95">
        <f t="shared" si="13"/>
        <v>0</v>
      </c>
      <c r="K366" s="98"/>
      <c r="L366" s="99">
        <v>2301</v>
      </c>
      <c r="M366" s="100">
        <f t="shared" si="16"/>
        <v>0</v>
      </c>
    </row>
    <row r="367" spans="1:13" s="9" customFormat="1" ht="12.75" x14ac:dyDescent="0.2">
      <c r="A367" s="107">
        <v>44657</v>
      </c>
      <c r="B367" s="6" t="s">
        <v>13</v>
      </c>
      <c r="C367" s="7" t="s">
        <v>758</v>
      </c>
      <c r="D367" s="8" t="s">
        <v>749</v>
      </c>
      <c r="E367" s="93">
        <v>5.9</v>
      </c>
      <c r="F367" s="94">
        <v>0</v>
      </c>
      <c r="G367" s="95">
        <f t="shared" si="15"/>
        <v>0</v>
      </c>
      <c r="H367" s="93">
        <v>5.9</v>
      </c>
      <c r="I367" s="96"/>
      <c r="J367" s="95">
        <f t="shared" si="13"/>
        <v>0</v>
      </c>
      <c r="K367" s="98"/>
      <c r="L367" s="99">
        <v>5.9</v>
      </c>
      <c r="M367" s="100">
        <f t="shared" si="16"/>
        <v>0</v>
      </c>
    </row>
    <row r="368" spans="1:13" s="9" customFormat="1" ht="12.75" x14ac:dyDescent="0.2">
      <c r="A368" s="107">
        <v>44487</v>
      </c>
      <c r="B368" s="6" t="s">
        <v>938</v>
      </c>
      <c r="C368" s="7" t="s">
        <v>760</v>
      </c>
      <c r="D368" s="8" t="s">
        <v>751</v>
      </c>
      <c r="E368" s="93">
        <v>460.2</v>
      </c>
      <c r="F368" s="94">
        <v>0</v>
      </c>
      <c r="G368" s="95">
        <f t="shared" si="15"/>
        <v>0</v>
      </c>
      <c r="H368" s="93">
        <v>460.2</v>
      </c>
      <c r="I368" s="96"/>
      <c r="J368" s="95">
        <f t="shared" si="13"/>
        <v>0</v>
      </c>
      <c r="K368" s="98"/>
      <c r="L368" s="99">
        <v>460.2</v>
      </c>
      <c r="M368" s="100">
        <f t="shared" si="16"/>
        <v>0</v>
      </c>
    </row>
    <row r="369" spans="1:13" s="9" customFormat="1" ht="12.75" x14ac:dyDescent="0.2">
      <c r="A369" s="107">
        <v>44487</v>
      </c>
      <c r="B369" s="6" t="s">
        <v>925</v>
      </c>
      <c r="C369" s="7" t="s">
        <v>762</v>
      </c>
      <c r="D369" s="8" t="s">
        <v>753</v>
      </c>
      <c r="E369" s="93">
        <v>696.2</v>
      </c>
      <c r="F369" s="94">
        <v>0</v>
      </c>
      <c r="G369" s="95">
        <f t="shared" si="15"/>
        <v>0</v>
      </c>
      <c r="H369" s="93">
        <v>696.2</v>
      </c>
      <c r="I369" s="96"/>
      <c r="J369" s="95">
        <f t="shared" si="13"/>
        <v>0</v>
      </c>
      <c r="K369" s="98"/>
      <c r="L369" s="99">
        <v>696.2</v>
      </c>
      <c r="M369" s="100">
        <f t="shared" si="16"/>
        <v>0</v>
      </c>
    </row>
    <row r="370" spans="1:13" s="9" customFormat="1" ht="12.75" x14ac:dyDescent="0.2">
      <c r="A370" s="107">
        <v>43909</v>
      </c>
      <c r="B370" s="6" t="s">
        <v>924</v>
      </c>
      <c r="C370" s="7" t="s">
        <v>764</v>
      </c>
      <c r="D370" s="8" t="s">
        <v>755</v>
      </c>
      <c r="E370" s="93">
        <v>885</v>
      </c>
      <c r="F370" s="94">
        <v>0</v>
      </c>
      <c r="G370" s="95">
        <f t="shared" si="15"/>
        <v>0</v>
      </c>
      <c r="H370" s="93">
        <v>885</v>
      </c>
      <c r="I370" s="96"/>
      <c r="J370" s="95">
        <f t="shared" si="13"/>
        <v>0</v>
      </c>
      <c r="K370" s="98"/>
      <c r="L370" s="99">
        <v>885</v>
      </c>
      <c r="M370" s="100">
        <f t="shared" si="16"/>
        <v>0</v>
      </c>
    </row>
    <row r="371" spans="1:13" s="9" customFormat="1" ht="12.75" x14ac:dyDescent="0.2">
      <c r="A371" s="107">
        <v>43895</v>
      </c>
      <c r="B371" s="6" t="s">
        <v>933</v>
      </c>
      <c r="C371" s="7" t="s">
        <v>766</v>
      </c>
      <c r="D371" s="8" t="s">
        <v>757</v>
      </c>
      <c r="E371" s="93">
        <v>944</v>
      </c>
      <c r="F371" s="94">
        <v>0</v>
      </c>
      <c r="G371" s="95">
        <f t="shared" si="15"/>
        <v>0</v>
      </c>
      <c r="H371" s="93">
        <v>944</v>
      </c>
      <c r="I371" s="96"/>
      <c r="J371" s="95">
        <f t="shared" si="13"/>
        <v>0</v>
      </c>
      <c r="K371" s="98"/>
      <c r="L371" s="99">
        <v>944</v>
      </c>
      <c r="M371" s="100">
        <f t="shared" si="16"/>
        <v>0</v>
      </c>
    </row>
    <row r="372" spans="1:13" s="9" customFormat="1" ht="12.75" x14ac:dyDescent="0.2">
      <c r="A372" s="107">
        <v>43746</v>
      </c>
      <c r="B372" s="6" t="s">
        <v>914</v>
      </c>
      <c r="C372" s="7" t="s">
        <v>768</v>
      </c>
      <c r="D372" s="8" t="s">
        <v>759</v>
      </c>
      <c r="E372" s="93">
        <v>6242</v>
      </c>
      <c r="F372" s="94">
        <v>0</v>
      </c>
      <c r="G372" s="95">
        <f t="shared" si="15"/>
        <v>0</v>
      </c>
      <c r="H372" s="93">
        <v>6242</v>
      </c>
      <c r="I372" s="96"/>
      <c r="J372" s="95">
        <f t="shared" si="13"/>
        <v>0</v>
      </c>
      <c r="K372" s="98"/>
      <c r="L372" s="99">
        <v>6242</v>
      </c>
      <c r="M372" s="100">
        <f t="shared" si="16"/>
        <v>0</v>
      </c>
    </row>
    <row r="373" spans="1:13" s="9" customFormat="1" ht="12.75" x14ac:dyDescent="0.2">
      <c r="A373" s="107">
        <v>44543</v>
      </c>
      <c r="B373" s="6" t="s">
        <v>938</v>
      </c>
      <c r="C373" s="7" t="s">
        <v>770</v>
      </c>
      <c r="D373" s="8" t="s">
        <v>761</v>
      </c>
      <c r="E373" s="93">
        <v>16248</v>
      </c>
      <c r="F373" s="94">
        <v>0</v>
      </c>
      <c r="G373" s="95">
        <f t="shared" si="15"/>
        <v>0</v>
      </c>
      <c r="H373" s="93">
        <v>16248</v>
      </c>
      <c r="I373" s="96"/>
      <c r="J373" s="95">
        <f t="shared" si="13"/>
        <v>0</v>
      </c>
      <c r="K373" s="98"/>
      <c r="L373" s="99">
        <v>16248</v>
      </c>
      <c r="M373" s="100">
        <f t="shared" si="16"/>
        <v>0</v>
      </c>
    </row>
    <row r="374" spans="1:13" s="9" customFormat="1" ht="12.75" x14ac:dyDescent="0.2">
      <c r="A374" s="107">
        <v>44273</v>
      </c>
      <c r="B374" s="6" t="s">
        <v>13</v>
      </c>
      <c r="C374" s="7" t="s">
        <v>772</v>
      </c>
      <c r="D374" s="8" t="s">
        <v>763</v>
      </c>
      <c r="E374" s="93">
        <v>10987.57</v>
      </c>
      <c r="F374" s="94">
        <v>0</v>
      </c>
      <c r="G374" s="95">
        <f t="shared" si="15"/>
        <v>0</v>
      </c>
      <c r="H374" s="93">
        <v>10987.57</v>
      </c>
      <c r="I374" s="96"/>
      <c r="J374" s="95">
        <f t="shared" si="13"/>
        <v>0</v>
      </c>
      <c r="K374" s="98"/>
      <c r="L374" s="99">
        <v>10987.57</v>
      </c>
      <c r="M374" s="100">
        <f t="shared" si="16"/>
        <v>0</v>
      </c>
    </row>
    <row r="375" spans="1:13" s="9" customFormat="1" ht="12.75" x14ac:dyDescent="0.2">
      <c r="A375" s="107">
        <v>43712</v>
      </c>
      <c r="B375" s="6" t="s">
        <v>13</v>
      </c>
      <c r="C375" s="7" t="s">
        <v>382</v>
      </c>
      <c r="D375" s="8" t="s">
        <v>765</v>
      </c>
      <c r="E375" s="93">
        <v>2832</v>
      </c>
      <c r="F375" s="94">
        <v>0</v>
      </c>
      <c r="G375" s="95">
        <f t="shared" si="15"/>
        <v>0</v>
      </c>
      <c r="H375" s="93">
        <v>2832</v>
      </c>
      <c r="I375" s="96"/>
      <c r="J375" s="95">
        <f t="shared" si="13"/>
        <v>0</v>
      </c>
      <c r="K375" s="98"/>
      <c r="L375" s="99">
        <v>2832</v>
      </c>
      <c r="M375" s="100">
        <f t="shared" si="16"/>
        <v>0</v>
      </c>
    </row>
    <row r="376" spans="1:13" s="9" customFormat="1" ht="12.75" x14ac:dyDescent="0.2">
      <c r="A376" s="107">
        <v>43566</v>
      </c>
      <c r="B376" s="6" t="s">
        <v>13</v>
      </c>
      <c r="C376" s="7" t="s">
        <v>774</v>
      </c>
      <c r="D376" s="8" t="s">
        <v>767</v>
      </c>
      <c r="E376" s="93">
        <v>4602</v>
      </c>
      <c r="F376" s="94">
        <v>0</v>
      </c>
      <c r="G376" s="95">
        <f t="shared" si="15"/>
        <v>0</v>
      </c>
      <c r="H376" s="93">
        <v>4602</v>
      </c>
      <c r="I376" s="96"/>
      <c r="J376" s="95">
        <f t="shared" si="13"/>
        <v>0</v>
      </c>
      <c r="K376" s="98"/>
      <c r="L376" s="99">
        <v>4602</v>
      </c>
      <c r="M376" s="100">
        <f t="shared" si="16"/>
        <v>0</v>
      </c>
    </row>
    <row r="377" spans="1:13" s="9" customFormat="1" ht="12.75" x14ac:dyDescent="0.2">
      <c r="A377" s="107">
        <v>43594</v>
      </c>
      <c r="B377" s="6" t="s">
        <v>32</v>
      </c>
      <c r="C377" s="7" t="s">
        <v>776</v>
      </c>
      <c r="D377" s="8" t="s">
        <v>769</v>
      </c>
      <c r="E377" s="93">
        <v>4956</v>
      </c>
      <c r="F377" s="94">
        <v>0</v>
      </c>
      <c r="G377" s="95">
        <f t="shared" si="15"/>
        <v>0</v>
      </c>
      <c r="H377" s="93">
        <v>4956</v>
      </c>
      <c r="I377" s="96"/>
      <c r="J377" s="95">
        <f t="shared" si="13"/>
        <v>0</v>
      </c>
      <c r="K377" s="98"/>
      <c r="L377" s="99">
        <v>4956</v>
      </c>
      <c r="M377" s="100">
        <f t="shared" si="16"/>
        <v>0</v>
      </c>
    </row>
    <row r="378" spans="1:13" s="9" customFormat="1" ht="12.75" x14ac:dyDescent="0.2">
      <c r="A378" s="107">
        <v>43895</v>
      </c>
      <c r="B378" s="6" t="s">
        <v>32</v>
      </c>
      <c r="C378" s="7" t="s">
        <v>939</v>
      </c>
      <c r="D378" s="8" t="s">
        <v>771</v>
      </c>
      <c r="E378" s="93">
        <v>1534</v>
      </c>
      <c r="F378" s="94">
        <v>0</v>
      </c>
      <c r="G378" s="95">
        <f t="shared" si="15"/>
        <v>0</v>
      </c>
      <c r="H378" s="93">
        <v>1534</v>
      </c>
      <c r="I378" s="96"/>
      <c r="J378" s="95">
        <f t="shared" si="13"/>
        <v>0</v>
      </c>
      <c r="K378" s="98"/>
      <c r="L378" s="99">
        <v>1534</v>
      </c>
      <c r="M378" s="100">
        <f t="shared" si="16"/>
        <v>0</v>
      </c>
    </row>
    <row r="379" spans="1:13" s="9" customFormat="1" ht="12.75" x14ac:dyDescent="0.2">
      <c r="A379" s="107">
        <v>44657</v>
      </c>
      <c r="B379" s="6" t="s">
        <v>925</v>
      </c>
      <c r="C379" s="7" t="s">
        <v>940</v>
      </c>
      <c r="D379" s="8" t="s">
        <v>773</v>
      </c>
      <c r="E379" s="93">
        <v>1180</v>
      </c>
      <c r="F379" s="94">
        <v>0</v>
      </c>
      <c r="G379" s="95">
        <f t="shared" si="15"/>
        <v>0</v>
      </c>
      <c r="H379" s="93">
        <v>1180</v>
      </c>
      <c r="I379" s="96"/>
      <c r="J379" s="95">
        <f t="shared" si="13"/>
        <v>0</v>
      </c>
      <c r="K379" s="98"/>
      <c r="L379" s="99">
        <v>1180</v>
      </c>
      <c r="M379" s="100">
        <f t="shared" si="16"/>
        <v>0</v>
      </c>
    </row>
    <row r="380" spans="1:13" s="9" customFormat="1" ht="12.75" x14ac:dyDescent="0.2">
      <c r="A380" s="107">
        <v>43594</v>
      </c>
      <c r="B380" s="6" t="s">
        <v>933</v>
      </c>
      <c r="C380" s="7" t="s">
        <v>941</v>
      </c>
      <c r="D380" s="10" t="s">
        <v>245</v>
      </c>
      <c r="E380" s="93">
        <v>83.29</v>
      </c>
      <c r="F380" s="94">
        <v>91</v>
      </c>
      <c r="G380" s="95">
        <f t="shared" si="15"/>
        <v>7579.39</v>
      </c>
      <c r="H380" s="93">
        <v>106.69</v>
      </c>
      <c r="I380" s="96"/>
      <c r="J380" s="95">
        <f t="shared" si="13"/>
        <v>0</v>
      </c>
      <c r="K380" s="98"/>
      <c r="L380" s="99">
        <v>106.69</v>
      </c>
      <c r="M380" s="100">
        <f t="shared" si="16"/>
        <v>0</v>
      </c>
    </row>
    <row r="381" spans="1:13" s="9" customFormat="1" ht="12.75" x14ac:dyDescent="0.2">
      <c r="A381" s="107">
        <v>43746</v>
      </c>
      <c r="B381" s="6" t="s">
        <v>926</v>
      </c>
      <c r="C381" s="7" t="s">
        <v>942</v>
      </c>
      <c r="D381" s="8" t="s">
        <v>775</v>
      </c>
      <c r="E381" s="93"/>
      <c r="F381" s="94">
        <v>0</v>
      </c>
      <c r="G381" s="95">
        <f t="shared" si="15"/>
        <v>0</v>
      </c>
      <c r="H381" s="93"/>
      <c r="I381" s="96"/>
      <c r="J381" s="95">
        <f t="shared" si="13"/>
        <v>0</v>
      </c>
      <c r="K381" s="98"/>
      <c r="L381" s="99"/>
      <c r="M381" s="100">
        <f t="shared" si="16"/>
        <v>0</v>
      </c>
    </row>
    <row r="382" spans="1:13" s="9" customFormat="1" ht="12.75" x14ac:dyDescent="0.2">
      <c r="A382" s="107">
        <v>43566</v>
      </c>
      <c r="B382" s="6" t="s">
        <v>933</v>
      </c>
      <c r="C382" s="7" t="s">
        <v>943</v>
      </c>
      <c r="D382" s="8" t="s">
        <v>775</v>
      </c>
      <c r="E382" s="93">
        <v>115.29</v>
      </c>
      <c r="F382" s="94">
        <v>0</v>
      </c>
      <c r="G382" s="95">
        <f t="shared" si="15"/>
        <v>0</v>
      </c>
      <c r="H382" s="93">
        <v>115.29</v>
      </c>
      <c r="I382" s="96"/>
      <c r="J382" s="95">
        <f t="shared" si="13"/>
        <v>0</v>
      </c>
      <c r="K382" s="98"/>
      <c r="L382" s="99">
        <v>115.29</v>
      </c>
      <c r="M382" s="100">
        <f t="shared" si="16"/>
        <v>0</v>
      </c>
    </row>
    <row r="383" spans="1:13" s="9" customFormat="1" ht="12.75" x14ac:dyDescent="0.2">
      <c r="A383" s="107">
        <v>44544</v>
      </c>
      <c r="B383" s="6" t="s">
        <v>387</v>
      </c>
      <c r="C383" s="7" t="s">
        <v>944</v>
      </c>
      <c r="D383" s="8" t="s">
        <v>945</v>
      </c>
      <c r="E383" s="93">
        <v>23.6</v>
      </c>
      <c r="F383" s="94">
        <v>18</v>
      </c>
      <c r="G383" s="95">
        <f t="shared" si="15"/>
        <v>424.8</v>
      </c>
      <c r="H383" s="93"/>
      <c r="I383" s="96"/>
      <c r="J383" s="95"/>
      <c r="K383" s="98"/>
      <c r="L383" s="99"/>
      <c r="M383" s="100"/>
    </row>
    <row r="384" spans="1:13" s="9" customFormat="1" ht="12.75" x14ac:dyDescent="0.2">
      <c r="A384" s="107">
        <v>44645</v>
      </c>
      <c r="B384" s="6" t="s">
        <v>387</v>
      </c>
      <c r="C384" s="7" t="s">
        <v>946</v>
      </c>
      <c r="D384" s="8" t="s">
        <v>947</v>
      </c>
      <c r="E384" s="93">
        <v>118</v>
      </c>
      <c r="F384" s="94">
        <v>12</v>
      </c>
      <c r="G384" s="95">
        <f t="shared" si="15"/>
        <v>1416</v>
      </c>
      <c r="H384" s="93"/>
      <c r="I384" s="96"/>
      <c r="J384" s="95"/>
      <c r="K384" s="98"/>
      <c r="L384" s="99"/>
      <c r="M384" s="100"/>
    </row>
    <row r="385" spans="1:13" s="9" customFormat="1" ht="12.75" x14ac:dyDescent="0.2">
      <c r="A385" s="107">
        <v>44657</v>
      </c>
      <c r="B385" s="6" t="s">
        <v>13</v>
      </c>
      <c r="C385" s="7" t="s">
        <v>948</v>
      </c>
      <c r="D385" s="8" t="s">
        <v>949</v>
      </c>
      <c r="E385" s="93">
        <v>118</v>
      </c>
      <c r="F385" s="94">
        <v>4</v>
      </c>
      <c r="G385" s="95">
        <f t="shared" si="15"/>
        <v>472</v>
      </c>
      <c r="H385" s="93"/>
      <c r="I385" s="96"/>
      <c r="J385" s="95"/>
      <c r="K385" s="98"/>
      <c r="L385" s="99"/>
      <c r="M385" s="100"/>
    </row>
    <row r="386" spans="1:13" s="9" customFormat="1" ht="12.75" x14ac:dyDescent="0.2">
      <c r="A386" s="107">
        <v>44657</v>
      </c>
      <c r="B386" s="6" t="s">
        <v>13</v>
      </c>
      <c r="C386" s="7" t="s">
        <v>950</v>
      </c>
      <c r="D386" s="8" t="s">
        <v>951</v>
      </c>
      <c r="E386" s="93">
        <v>295</v>
      </c>
      <c r="F386" s="94">
        <v>4</v>
      </c>
      <c r="G386" s="95">
        <f t="shared" si="15"/>
        <v>1180</v>
      </c>
      <c r="H386" s="93"/>
      <c r="I386" s="96"/>
      <c r="J386" s="95"/>
      <c r="K386" s="98"/>
      <c r="L386" s="99"/>
      <c r="M386" s="100"/>
    </row>
    <row r="387" spans="1:13" s="9" customFormat="1" ht="12.75" x14ac:dyDescent="0.2">
      <c r="A387" s="107">
        <v>44543</v>
      </c>
      <c r="B387" s="6" t="s">
        <v>381</v>
      </c>
      <c r="C387" s="7" t="s">
        <v>952</v>
      </c>
      <c r="D387" s="8" t="s">
        <v>953</v>
      </c>
      <c r="E387" s="93">
        <v>106.2</v>
      </c>
      <c r="F387" s="94">
        <v>10</v>
      </c>
      <c r="G387" s="95">
        <f t="shared" si="15"/>
        <v>1062</v>
      </c>
      <c r="H387" s="93"/>
      <c r="I387" s="96"/>
      <c r="J387" s="95"/>
      <c r="K387" s="98"/>
      <c r="L387" s="99"/>
      <c r="M387" s="100"/>
    </row>
    <row r="388" spans="1:13" s="9" customFormat="1" ht="12.75" x14ac:dyDescent="0.2">
      <c r="A388" s="107">
        <v>44543</v>
      </c>
      <c r="B388" s="6" t="s">
        <v>381</v>
      </c>
      <c r="C388" s="7" t="s">
        <v>954</v>
      </c>
      <c r="D388" s="8" t="s">
        <v>955</v>
      </c>
      <c r="E388" s="93">
        <v>236</v>
      </c>
      <c r="F388" s="94">
        <v>4</v>
      </c>
      <c r="G388" s="95">
        <f t="shared" si="15"/>
        <v>944</v>
      </c>
      <c r="H388" s="93"/>
      <c r="I388" s="96"/>
      <c r="J388" s="95"/>
      <c r="K388" s="98"/>
      <c r="L388" s="99"/>
      <c r="M388" s="100"/>
    </row>
    <row r="389" spans="1:13" s="9" customFormat="1" ht="12.75" x14ac:dyDescent="0.2">
      <c r="A389" s="107">
        <v>44123</v>
      </c>
      <c r="B389" s="6" t="s">
        <v>925</v>
      </c>
      <c r="C389" s="7" t="s">
        <v>956</v>
      </c>
      <c r="D389" s="8" t="s">
        <v>957</v>
      </c>
      <c r="E389" s="93">
        <v>354</v>
      </c>
      <c r="F389" s="94">
        <v>1</v>
      </c>
      <c r="G389" s="95">
        <f t="shared" si="15"/>
        <v>354</v>
      </c>
      <c r="H389" s="93"/>
      <c r="I389" s="96"/>
      <c r="J389" s="95"/>
      <c r="K389" s="98"/>
      <c r="L389" s="99"/>
      <c r="M389" s="100"/>
    </row>
    <row r="390" spans="1:13" s="9" customFormat="1" ht="12.75" x14ac:dyDescent="0.2">
      <c r="A390" s="107">
        <v>43746</v>
      </c>
      <c r="B390" s="6" t="s">
        <v>934</v>
      </c>
      <c r="C390" s="7" t="s">
        <v>958</v>
      </c>
      <c r="D390" s="8" t="s">
        <v>959</v>
      </c>
      <c r="E390" s="93">
        <v>2121.64</v>
      </c>
      <c r="F390" s="94">
        <v>10</v>
      </c>
      <c r="G390" s="95">
        <f t="shared" si="15"/>
        <v>21216.399999999998</v>
      </c>
      <c r="H390" s="93"/>
      <c r="I390" s="96"/>
      <c r="J390" s="95"/>
      <c r="K390" s="98"/>
      <c r="L390" s="99"/>
      <c r="M390" s="100"/>
    </row>
    <row r="391" spans="1:13" s="9" customFormat="1" ht="12.75" x14ac:dyDescent="0.2">
      <c r="A391" s="107">
        <v>44123</v>
      </c>
      <c r="B391" s="6" t="s">
        <v>932</v>
      </c>
      <c r="C391" s="7" t="s">
        <v>960</v>
      </c>
      <c r="D391" s="8" t="s">
        <v>961</v>
      </c>
      <c r="E391" s="93">
        <v>2121.64</v>
      </c>
      <c r="F391" s="94">
        <v>10</v>
      </c>
      <c r="G391" s="95">
        <f t="shared" si="15"/>
        <v>21216.399999999998</v>
      </c>
      <c r="H391" s="93"/>
      <c r="I391" s="96"/>
      <c r="J391" s="95"/>
      <c r="K391" s="98"/>
      <c r="L391" s="99"/>
      <c r="M391" s="100"/>
    </row>
    <row r="392" spans="1:13" s="9" customFormat="1" ht="12.75" x14ac:dyDescent="0.2">
      <c r="A392" s="107">
        <v>44503</v>
      </c>
      <c r="B392" s="6" t="s">
        <v>924</v>
      </c>
      <c r="C392" s="7" t="s">
        <v>962</v>
      </c>
      <c r="D392" s="8" t="s">
        <v>963</v>
      </c>
      <c r="E392" s="93">
        <v>2121.64</v>
      </c>
      <c r="F392" s="94">
        <v>10</v>
      </c>
      <c r="G392" s="95">
        <f t="shared" si="15"/>
        <v>21216.399999999998</v>
      </c>
      <c r="H392" s="93"/>
      <c r="I392" s="96"/>
      <c r="J392" s="95"/>
      <c r="K392" s="98"/>
      <c r="L392" s="99"/>
      <c r="M392" s="100"/>
    </row>
    <row r="393" spans="1:13" s="9" customFormat="1" ht="12.75" x14ac:dyDescent="0.2">
      <c r="A393" s="107">
        <v>44547</v>
      </c>
      <c r="B393" s="6" t="s">
        <v>964</v>
      </c>
      <c r="C393" s="7" t="s">
        <v>965</v>
      </c>
      <c r="D393" s="8" t="s">
        <v>966</v>
      </c>
      <c r="E393" s="93">
        <v>1864.4</v>
      </c>
      <c r="F393" s="94">
        <v>15</v>
      </c>
      <c r="G393" s="95">
        <f t="shared" si="15"/>
        <v>27966</v>
      </c>
      <c r="H393" s="93"/>
      <c r="I393" s="96"/>
      <c r="J393" s="95"/>
      <c r="K393" s="98"/>
      <c r="L393" s="99"/>
      <c r="M393" s="100"/>
    </row>
    <row r="394" spans="1:13" s="9" customFormat="1" ht="12.75" x14ac:dyDescent="0.2">
      <c r="A394" s="107">
        <v>44123</v>
      </c>
      <c r="B394" s="6" t="s">
        <v>925</v>
      </c>
      <c r="C394" s="7" t="s">
        <v>967</v>
      </c>
      <c r="D394" s="8" t="s">
        <v>968</v>
      </c>
      <c r="E394" s="93">
        <v>377.6</v>
      </c>
      <c r="F394" s="94">
        <v>6</v>
      </c>
      <c r="G394" s="95">
        <f t="shared" si="15"/>
        <v>2265.6000000000004</v>
      </c>
      <c r="H394" s="93"/>
      <c r="I394" s="96"/>
      <c r="J394" s="95"/>
      <c r="K394" s="98"/>
      <c r="L394" s="99"/>
      <c r="M394" s="100"/>
    </row>
    <row r="395" spans="1:13" s="9" customFormat="1" ht="12.75" x14ac:dyDescent="0.2">
      <c r="A395" s="107">
        <v>43895</v>
      </c>
      <c r="B395" s="6" t="s">
        <v>35</v>
      </c>
      <c r="C395" s="7" t="s">
        <v>969</v>
      </c>
      <c r="D395" s="8" t="s">
        <v>970</v>
      </c>
      <c r="E395" s="93">
        <v>377.6</v>
      </c>
      <c r="F395" s="94">
        <v>4</v>
      </c>
      <c r="G395" s="95">
        <f t="shared" si="15"/>
        <v>1510.4</v>
      </c>
      <c r="H395" s="93"/>
      <c r="I395" s="96"/>
      <c r="J395" s="95"/>
      <c r="K395" s="98"/>
      <c r="L395" s="99"/>
      <c r="M395" s="100"/>
    </row>
    <row r="396" spans="1:13" s="9" customFormat="1" ht="12.75" x14ac:dyDescent="0.2">
      <c r="A396" s="107">
        <v>44544</v>
      </c>
      <c r="B396" s="6" t="s">
        <v>35</v>
      </c>
      <c r="C396" s="7" t="s">
        <v>971</v>
      </c>
      <c r="D396" s="8" t="s">
        <v>972</v>
      </c>
      <c r="E396" s="93">
        <v>377.6</v>
      </c>
      <c r="F396" s="94">
        <v>4</v>
      </c>
      <c r="G396" s="95">
        <f t="shared" si="15"/>
        <v>1510.4</v>
      </c>
      <c r="H396" s="93"/>
      <c r="I396" s="96"/>
      <c r="J396" s="95"/>
      <c r="K396" s="98"/>
      <c r="L396" s="99"/>
      <c r="M396" s="100"/>
    </row>
    <row r="397" spans="1:13" s="9" customFormat="1" ht="12.75" x14ac:dyDescent="0.2">
      <c r="A397" s="107">
        <v>43909</v>
      </c>
      <c r="B397" s="6" t="s">
        <v>924</v>
      </c>
      <c r="C397" s="7" t="s">
        <v>973</v>
      </c>
      <c r="D397" s="8" t="s">
        <v>974</v>
      </c>
      <c r="E397" s="93">
        <v>377.6</v>
      </c>
      <c r="F397" s="94">
        <v>4</v>
      </c>
      <c r="G397" s="95">
        <f t="shared" si="15"/>
        <v>1510.4</v>
      </c>
      <c r="H397" s="93"/>
      <c r="I397" s="96"/>
      <c r="J397" s="95"/>
      <c r="K397" s="98"/>
      <c r="L397" s="99"/>
      <c r="M397" s="100"/>
    </row>
    <row r="398" spans="1:13" s="9" customFormat="1" ht="12.75" x14ac:dyDescent="0.2">
      <c r="A398" s="107">
        <v>44273</v>
      </c>
      <c r="B398" s="6" t="s">
        <v>13</v>
      </c>
      <c r="C398" s="7" t="s">
        <v>975</v>
      </c>
      <c r="D398" s="8" t="s">
        <v>976</v>
      </c>
      <c r="E398" s="93">
        <v>531</v>
      </c>
      <c r="F398" s="94">
        <v>4</v>
      </c>
      <c r="G398" s="95">
        <f t="shared" si="15"/>
        <v>2124</v>
      </c>
      <c r="H398" s="93"/>
      <c r="I398" s="96"/>
      <c r="J398" s="95"/>
      <c r="K398" s="98"/>
      <c r="L398" s="99"/>
      <c r="M398" s="100"/>
    </row>
    <row r="399" spans="1:13" s="9" customFormat="1" ht="12.75" x14ac:dyDescent="0.2">
      <c r="A399" s="107">
        <v>43909</v>
      </c>
      <c r="B399" s="6" t="s">
        <v>13</v>
      </c>
      <c r="C399" s="7" t="s">
        <v>977</v>
      </c>
      <c r="D399" s="8" t="s">
        <v>573</v>
      </c>
      <c r="E399" s="93">
        <v>76.7</v>
      </c>
      <c r="F399" s="94">
        <v>5</v>
      </c>
      <c r="G399" s="95">
        <f t="shared" si="15"/>
        <v>383.5</v>
      </c>
      <c r="H399" s="93"/>
      <c r="I399" s="96"/>
      <c r="J399" s="95"/>
      <c r="K399" s="98"/>
      <c r="L399" s="99"/>
      <c r="M399" s="100"/>
    </row>
    <row r="400" spans="1:13" s="9" customFormat="1" ht="12.75" x14ac:dyDescent="0.2">
      <c r="A400" s="107">
        <v>44487</v>
      </c>
      <c r="B400" s="6" t="s">
        <v>13</v>
      </c>
      <c r="C400" s="7" t="s">
        <v>978</v>
      </c>
      <c r="D400" s="8" t="s">
        <v>979</v>
      </c>
      <c r="E400" s="93">
        <v>11.308</v>
      </c>
      <c r="F400" s="94">
        <v>12</v>
      </c>
      <c r="G400" s="95">
        <f t="shared" si="15"/>
        <v>135.696</v>
      </c>
      <c r="H400" s="93"/>
      <c r="I400" s="96"/>
      <c r="J400" s="95"/>
      <c r="K400" s="98"/>
      <c r="L400" s="99"/>
      <c r="M400" s="100"/>
    </row>
    <row r="401" spans="1:13" s="9" customFormat="1" ht="12.75" x14ac:dyDescent="0.2">
      <c r="A401" s="107">
        <v>43895</v>
      </c>
      <c r="B401" s="6" t="s">
        <v>933</v>
      </c>
      <c r="C401" s="7" t="s">
        <v>980</v>
      </c>
      <c r="D401" s="8" t="s">
        <v>981</v>
      </c>
      <c r="E401" s="93">
        <v>7.1980000000000004</v>
      </c>
      <c r="F401" s="94" t="s">
        <v>982</v>
      </c>
      <c r="G401" s="95">
        <f t="shared" si="15"/>
        <v>0</v>
      </c>
      <c r="H401" s="93"/>
      <c r="I401" s="96"/>
      <c r="J401" s="95"/>
      <c r="K401" s="98"/>
      <c r="L401" s="99"/>
      <c r="M401" s="100"/>
    </row>
    <row r="402" spans="1:13" s="9" customFormat="1" ht="12.75" x14ac:dyDescent="0.2">
      <c r="A402" s="107">
        <v>44265</v>
      </c>
      <c r="B402" s="6" t="s">
        <v>983</v>
      </c>
      <c r="C402" s="7" t="s">
        <v>984</v>
      </c>
      <c r="D402" s="8" t="s">
        <v>985</v>
      </c>
      <c r="E402" s="93">
        <v>86.02</v>
      </c>
      <c r="F402" s="94" t="s">
        <v>982</v>
      </c>
      <c r="G402" s="95">
        <f t="shared" si="15"/>
        <v>0</v>
      </c>
      <c r="H402" s="93"/>
      <c r="I402" s="96"/>
      <c r="J402" s="95"/>
      <c r="K402" s="98"/>
      <c r="L402" s="99"/>
      <c r="M402" s="100"/>
    </row>
    <row r="403" spans="1:13" s="9" customFormat="1" ht="12.75" x14ac:dyDescent="0.2">
      <c r="A403" s="107">
        <v>44657</v>
      </c>
      <c r="B403" s="6" t="s">
        <v>13</v>
      </c>
      <c r="C403" s="7" t="s">
        <v>986</v>
      </c>
      <c r="D403" s="8" t="s">
        <v>987</v>
      </c>
      <c r="E403" s="93">
        <v>31159.99</v>
      </c>
      <c r="F403" s="94" t="s">
        <v>982</v>
      </c>
      <c r="G403" s="95">
        <f t="shared" si="15"/>
        <v>0</v>
      </c>
      <c r="H403" s="93"/>
      <c r="I403" s="96"/>
      <c r="J403" s="95"/>
      <c r="K403" s="98"/>
      <c r="L403" s="99"/>
      <c r="M403" s="100"/>
    </row>
    <row r="404" spans="1:13" s="9" customFormat="1" ht="12.75" x14ac:dyDescent="0.2">
      <c r="A404" s="107">
        <v>44273</v>
      </c>
      <c r="B404" s="6" t="s">
        <v>13</v>
      </c>
      <c r="C404" s="7" t="s">
        <v>988</v>
      </c>
      <c r="D404" s="8" t="s">
        <v>989</v>
      </c>
      <c r="E404" s="93">
        <v>5236.25</v>
      </c>
      <c r="F404" s="94" t="s">
        <v>982</v>
      </c>
      <c r="G404" s="95">
        <f t="shared" si="15"/>
        <v>0</v>
      </c>
      <c r="H404" s="93"/>
      <c r="I404" s="96"/>
      <c r="J404" s="95"/>
      <c r="K404" s="98"/>
      <c r="L404" s="99"/>
      <c r="M404" s="100"/>
    </row>
    <row r="405" spans="1:13" s="9" customFormat="1" ht="12.75" x14ac:dyDescent="0.2">
      <c r="A405" s="107">
        <v>44364</v>
      </c>
      <c r="B405" s="6" t="s">
        <v>13</v>
      </c>
      <c r="C405" s="7" t="s">
        <v>990</v>
      </c>
      <c r="D405" s="8" t="s">
        <v>991</v>
      </c>
      <c r="E405" s="93">
        <v>35051.35</v>
      </c>
      <c r="F405" s="94" t="s">
        <v>982</v>
      </c>
      <c r="G405" s="95">
        <f t="shared" si="15"/>
        <v>0</v>
      </c>
      <c r="H405" s="93"/>
      <c r="I405" s="96"/>
      <c r="J405" s="95"/>
      <c r="K405" s="98"/>
      <c r="L405" s="99"/>
      <c r="M405" s="100"/>
    </row>
    <row r="406" spans="1:13" s="9" customFormat="1" ht="12.75" x14ac:dyDescent="0.2">
      <c r="A406" s="107"/>
      <c r="B406" s="6"/>
      <c r="C406" s="7"/>
      <c r="D406" s="8"/>
      <c r="E406" s="93"/>
      <c r="F406" s="94"/>
      <c r="G406" s="95">
        <f t="shared" si="15"/>
        <v>0</v>
      </c>
      <c r="H406" s="93"/>
      <c r="I406" s="96"/>
      <c r="J406" s="95">
        <f t="shared" si="13"/>
        <v>0</v>
      </c>
      <c r="K406" s="98"/>
      <c r="L406" s="99"/>
      <c r="M406" s="100">
        <f t="shared" si="16"/>
        <v>0</v>
      </c>
    </row>
    <row r="407" spans="1:13" ht="16.5" thickBot="1" x14ac:dyDescent="0.3">
      <c r="A407" s="262" t="s">
        <v>273</v>
      </c>
      <c r="B407" s="263"/>
      <c r="C407" s="263"/>
      <c r="D407" s="263"/>
      <c r="E407" s="264"/>
      <c r="F407" s="119"/>
      <c r="G407" s="15">
        <f>SUM(G13:G406)</f>
        <v>705472.10344000009</v>
      </c>
      <c r="H407" s="15"/>
      <c r="I407" s="15"/>
      <c r="J407" s="67">
        <f>SUM(J13:J406)</f>
        <v>0</v>
      </c>
      <c r="K407" s="63"/>
      <c r="L407" s="63"/>
      <c r="M407" s="120">
        <f>SUM(M13:M406)</f>
        <v>0</v>
      </c>
    </row>
    <row r="408" spans="1:13" ht="19.5" customHeight="1" x14ac:dyDescent="0.25">
      <c r="A408" s="16"/>
      <c r="B408" s="16"/>
      <c r="C408" s="17"/>
      <c r="D408" s="16"/>
      <c r="E408" s="16"/>
      <c r="F408" s="46"/>
      <c r="G408" s="16"/>
      <c r="H408" s="16"/>
      <c r="I408" s="16"/>
      <c r="J408" s="16"/>
      <c r="K408" s="16"/>
      <c r="L408" s="16"/>
    </row>
    <row r="409" spans="1:13" ht="19.5" customHeight="1" x14ac:dyDescent="0.25">
      <c r="A409" s="16"/>
      <c r="B409" s="16"/>
      <c r="C409" s="17"/>
      <c r="D409" s="16"/>
      <c r="E409" s="16"/>
      <c r="F409" s="46"/>
      <c r="G409" s="16"/>
      <c r="H409" s="16"/>
      <c r="I409" s="16"/>
      <c r="J409" s="16"/>
      <c r="K409" s="16"/>
      <c r="L409" s="16"/>
    </row>
    <row r="410" spans="1:13" ht="19.5" customHeight="1" x14ac:dyDescent="0.25">
      <c r="A410" s="16"/>
      <c r="B410" s="16"/>
      <c r="C410" s="17"/>
      <c r="D410" s="16"/>
      <c r="E410" s="16"/>
      <c r="F410" s="46"/>
      <c r="G410" s="16"/>
      <c r="H410" s="16"/>
      <c r="I410" s="16"/>
      <c r="J410" s="16"/>
      <c r="K410" s="16"/>
      <c r="L410" s="16"/>
    </row>
    <row r="411" spans="1:13" ht="19.5" customHeight="1" x14ac:dyDescent="0.25">
      <c r="A411" s="16"/>
      <c r="B411" s="16"/>
      <c r="C411" s="17"/>
      <c r="D411" s="16"/>
      <c r="E411" s="16"/>
      <c r="F411" s="46"/>
      <c r="G411" s="16"/>
      <c r="H411" s="16"/>
      <c r="I411" s="16"/>
      <c r="J411" s="16"/>
      <c r="K411" s="16"/>
      <c r="L411" s="16"/>
    </row>
    <row r="412" spans="1:13" ht="19.5" customHeight="1" x14ac:dyDescent="0.25">
      <c r="A412" s="16"/>
      <c r="B412" s="16"/>
      <c r="C412" s="17"/>
      <c r="D412" s="16"/>
      <c r="E412" s="16"/>
      <c r="F412" s="46"/>
      <c r="G412" s="16"/>
      <c r="H412" s="16"/>
      <c r="I412" s="16"/>
      <c r="J412" s="16"/>
      <c r="K412" s="16"/>
      <c r="L412" s="16"/>
    </row>
    <row r="413" spans="1:13" ht="19.5" customHeight="1" x14ac:dyDescent="0.25">
      <c r="A413" s="16"/>
      <c r="B413" s="16"/>
      <c r="C413" s="17"/>
      <c r="D413" s="16"/>
      <c r="E413" s="16"/>
      <c r="F413" s="46"/>
      <c r="G413" s="16"/>
      <c r="H413" s="16"/>
      <c r="I413" s="16"/>
      <c r="J413" s="16"/>
      <c r="K413" s="16"/>
      <c r="L413" s="16"/>
    </row>
    <row r="414" spans="1:13" ht="19.5" x14ac:dyDescent="0.3">
      <c r="A414" s="265" t="s">
        <v>314</v>
      </c>
      <c r="B414" s="265"/>
      <c r="C414" s="265"/>
      <c r="D414" s="265" t="s">
        <v>777</v>
      </c>
      <c r="E414" s="265"/>
      <c r="F414" s="265" t="s">
        <v>380</v>
      </c>
      <c r="G414" s="265"/>
      <c r="H414" s="121"/>
      <c r="I414" s="121"/>
      <c r="J414" s="121"/>
      <c r="K414" s="121"/>
      <c r="L414" s="121"/>
      <c r="M414" s="121"/>
    </row>
    <row r="415" spans="1:13" ht="19.5" x14ac:dyDescent="0.3">
      <c r="A415" s="256" t="s">
        <v>315</v>
      </c>
      <c r="B415" s="256"/>
      <c r="C415" s="256"/>
      <c r="D415" s="257" t="s">
        <v>367</v>
      </c>
      <c r="E415" s="257"/>
      <c r="F415" s="166" t="s">
        <v>327</v>
      </c>
      <c r="G415" s="166"/>
      <c r="H415" s="166"/>
      <c r="I415" s="166"/>
      <c r="J415" s="166"/>
      <c r="K415" s="45"/>
      <c r="L415" s="45"/>
      <c r="M415" s="45"/>
    </row>
    <row r="416" spans="1:13" ht="19.5" x14ac:dyDescent="0.3">
      <c r="A416" s="257" t="s">
        <v>301</v>
      </c>
      <c r="B416" s="257"/>
      <c r="C416" s="257"/>
      <c r="D416" s="257" t="s">
        <v>431</v>
      </c>
      <c r="E416" s="257"/>
      <c r="F416" s="166" t="s">
        <v>778</v>
      </c>
      <c r="G416" s="166"/>
      <c r="H416" s="166"/>
      <c r="I416" s="166"/>
      <c r="J416" s="166"/>
      <c r="K416" s="45"/>
      <c r="L416" s="45"/>
      <c r="M416" s="1"/>
    </row>
    <row r="417" spans="6:6" ht="19.5" x14ac:dyDescent="0.25">
      <c r="F417" s="47"/>
    </row>
  </sheetData>
  <autoFilter ref="A12:M407" xr:uid="{00000000-0009-0000-0000-000002000000}"/>
  <mergeCells count="12">
    <mergeCell ref="A415:C415"/>
    <mergeCell ref="D415:E415"/>
    <mergeCell ref="A416:C416"/>
    <mergeCell ref="D416:E416"/>
    <mergeCell ref="A7:M7"/>
    <mergeCell ref="A8:G8"/>
    <mergeCell ref="A9:M9"/>
    <mergeCell ref="A10:M10"/>
    <mergeCell ref="A407:E407"/>
    <mergeCell ref="A414:C414"/>
    <mergeCell ref="D414:E414"/>
    <mergeCell ref="F414:G414"/>
  </mergeCells>
  <printOptions horizontalCentered="1"/>
  <pageMargins left="0.23622047244094491" right="0.23622047244094491" top="0.74803149606299213" bottom="0.74803149606299213" header="0.31496062992125984" footer="0.31496062992125984"/>
  <pageSetup scale="72" fitToHeight="0" orientation="portrait" r:id="rId1"/>
  <rowBreaks count="2" manualBreakCount="2">
    <brk id="307" max="12" man="1"/>
    <brk id="38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29FB-9578-4326-B450-5952D127CBEF}">
  <dimension ref="A2:J65"/>
  <sheetViews>
    <sheetView showGridLines="0" tabSelected="1" view="pageBreakPreview" zoomScale="85" zoomScaleNormal="100" zoomScaleSheetLayoutView="85" workbookViewId="0">
      <selection activeCell="F35" sqref="F35"/>
    </sheetView>
  </sheetViews>
  <sheetFormatPr baseColWidth="10" defaultRowHeight="15" x14ac:dyDescent="0.25"/>
  <cols>
    <col min="1" max="1" width="18" style="131" customWidth="1"/>
    <col min="2" max="2" width="50" style="131" customWidth="1"/>
    <col min="3" max="4" width="21.7109375" style="131" customWidth="1"/>
    <col min="5" max="5" width="30" style="131" customWidth="1"/>
    <col min="6" max="6" width="15.28515625" style="131" customWidth="1"/>
    <col min="7" max="16384" width="11.42578125" style="131"/>
  </cols>
  <sheetData>
    <row r="2" spans="1:10" ht="23.25" customHeight="1" x14ac:dyDescent="0.35">
      <c r="B2" s="269"/>
      <c r="C2" s="269"/>
      <c r="D2" s="269"/>
      <c r="E2" s="269"/>
      <c r="F2" s="269"/>
      <c r="G2" s="269"/>
      <c r="H2" s="269"/>
      <c r="I2" s="167"/>
    </row>
    <row r="3" spans="1:10" ht="23.25" customHeight="1" x14ac:dyDescent="0.35">
      <c r="B3" s="168"/>
      <c r="C3" s="168"/>
      <c r="D3" s="168"/>
      <c r="E3" s="168"/>
      <c r="F3" s="168"/>
      <c r="G3" s="168"/>
      <c r="H3" s="168"/>
      <c r="I3" s="167"/>
    </row>
    <row r="4" spans="1:10" ht="23.25" customHeight="1" x14ac:dyDescent="0.35">
      <c r="B4" s="168"/>
      <c r="C4" s="168"/>
      <c r="D4" s="168"/>
      <c r="E4" s="168"/>
      <c r="F4" s="168"/>
      <c r="G4" s="168"/>
      <c r="H4" s="168"/>
      <c r="I4" s="167"/>
    </row>
    <row r="5" spans="1:10" ht="23.25" customHeight="1" x14ac:dyDescent="0.35">
      <c r="A5" s="270" t="s">
        <v>2</v>
      </c>
      <c r="B5" s="270"/>
      <c r="C5" s="270"/>
      <c r="D5" s="270"/>
      <c r="E5" s="270"/>
      <c r="F5" s="270"/>
      <c r="G5" s="270"/>
      <c r="H5" s="169"/>
      <c r="I5" s="169"/>
      <c r="J5" s="169"/>
    </row>
    <row r="6" spans="1:10" ht="23.25" customHeight="1" x14ac:dyDescent="0.25">
      <c r="A6" s="271"/>
      <c r="B6" s="271"/>
      <c r="C6" s="271"/>
      <c r="D6" s="271"/>
      <c r="E6" s="271"/>
      <c r="F6" s="271"/>
      <c r="G6" s="271"/>
      <c r="H6" s="170"/>
      <c r="I6" s="170"/>
      <c r="J6" s="170"/>
    </row>
    <row r="7" spans="1:10" ht="23.25" customHeight="1" x14ac:dyDescent="0.35">
      <c r="B7" s="168"/>
      <c r="C7" s="168"/>
      <c r="D7" s="168"/>
      <c r="E7" s="168"/>
      <c r="F7" s="168"/>
      <c r="G7" s="168"/>
      <c r="H7" s="168"/>
      <c r="I7" s="167"/>
    </row>
    <row r="8" spans="1:10" ht="27.75" x14ac:dyDescent="0.25">
      <c r="B8" s="272" t="s">
        <v>998</v>
      </c>
      <c r="C8" s="272"/>
      <c r="D8" s="272"/>
      <c r="E8" s="272"/>
      <c r="F8" s="272"/>
      <c r="G8" s="171"/>
      <c r="H8" s="171"/>
    </row>
    <row r="9" spans="1:10" ht="23.25" x14ac:dyDescent="0.25">
      <c r="B9" s="273" t="s">
        <v>999</v>
      </c>
      <c r="C9" s="273"/>
      <c r="D9" s="273"/>
      <c r="E9" s="273"/>
      <c r="F9" s="273"/>
      <c r="G9" s="134"/>
      <c r="H9" s="134"/>
    </row>
    <row r="10" spans="1:10" ht="23.25" x14ac:dyDescent="0.35">
      <c r="B10" s="19"/>
      <c r="C10" s="172" t="s">
        <v>1000</v>
      </c>
      <c r="D10" s="172"/>
      <c r="E10" s="172"/>
      <c r="F10" s="172"/>
      <c r="G10" s="173"/>
      <c r="H10" s="173"/>
    </row>
    <row r="11" spans="1:10" ht="6.75" customHeight="1" x14ac:dyDescent="0.25"/>
    <row r="12" spans="1:10" ht="19.5" x14ac:dyDescent="0.3">
      <c r="B12" s="274" t="s">
        <v>1001</v>
      </c>
      <c r="C12" s="174"/>
      <c r="D12" s="174"/>
      <c r="E12" s="175"/>
      <c r="G12" s="162"/>
    </row>
    <row r="13" spans="1:10" ht="20.25" x14ac:dyDescent="0.3">
      <c r="B13" s="274"/>
      <c r="C13" s="174"/>
      <c r="D13" s="174"/>
      <c r="E13" s="175"/>
      <c r="F13" s="176"/>
      <c r="G13" s="162"/>
    </row>
    <row r="14" spans="1:10" ht="19.5" x14ac:dyDescent="0.3">
      <c r="B14" s="274"/>
      <c r="C14" s="174"/>
      <c r="D14" s="174"/>
      <c r="E14" s="175"/>
      <c r="G14" s="162"/>
    </row>
    <row r="15" spans="1:10" ht="19.5" x14ac:dyDescent="0.3">
      <c r="B15" s="174" t="s">
        <v>1002</v>
      </c>
      <c r="C15" s="174"/>
      <c r="D15" s="174"/>
      <c r="E15" s="177"/>
      <c r="G15" s="162"/>
    </row>
    <row r="16" spans="1:10" ht="20.25" x14ac:dyDescent="0.3">
      <c r="B16" s="178" t="s">
        <v>1003</v>
      </c>
      <c r="C16" s="178"/>
      <c r="D16" s="178"/>
      <c r="E16" s="179">
        <v>16777</v>
      </c>
      <c r="G16" s="162"/>
    </row>
    <row r="17" spans="2:7" ht="20.25" x14ac:dyDescent="0.3">
      <c r="B17" s="178" t="s">
        <v>1004</v>
      </c>
      <c r="C17" s="180"/>
      <c r="D17" s="181"/>
      <c r="E17" s="182">
        <v>2218247.44</v>
      </c>
      <c r="G17" s="162"/>
    </row>
    <row r="18" spans="2:7" ht="20.25" x14ac:dyDescent="0.3">
      <c r="B18" s="174" t="s">
        <v>1005</v>
      </c>
      <c r="C18" s="183"/>
      <c r="D18" s="181"/>
      <c r="E18" s="184">
        <f>SUM(E16:E17)</f>
        <v>2235024.44</v>
      </c>
      <c r="G18" s="162"/>
    </row>
    <row r="19" spans="2:7" ht="5.25" customHeight="1" x14ac:dyDescent="0.3">
      <c r="B19" s="174"/>
      <c r="C19" s="183"/>
      <c r="D19" s="181"/>
      <c r="E19" s="184"/>
      <c r="G19" s="162"/>
    </row>
    <row r="20" spans="2:7" ht="20.25" x14ac:dyDescent="0.3">
      <c r="B20" s="178" t="s">
        <v>1006</v>
      </c>
      <c r="C20" s="185"/>
      <c r="D20" s="178"/>
      <c r="E20" s="186">
        <v>705472.1</v>
      </c>
      <c r="G20" s="162"/>
    </row>
    <row r="21" spans="2:7" ht="20.25" x14ac:dyDescent="0.3">
      <c r="B21" s="174" t="s">
        <v>1007</v>
      </c>
      <c r="C21" s="187"/>
      <c r="D21" s="174"/>
      <c r="E21" s="188">
        <f>SUM(E18:E20)</f>
        <v>2940496.54</v>
      </c>
      <c r="G21" s="162"/>
    </row>
    <row r="22" spans="2:7" ht="19.5" x14ac:dyDescent="0.3">
      <c r="B22" s="174"/>
      <c r="C22" s="187"/>
      <c r="D22" s="174"/>
      <c r="E22" s="189"/>
      <c r="G22" s="162"/>
    </row>
    <row r="23" spans="2:7" ht="19.5" x14ac:dyDescent="0.3">
      <c r="B23" s="190" t="s">
        <v>1008</v>
      </c>
      <c r="C23" s="187"/>
      <c r="D23" s="174"/>
      <c r="E23" s="191"/>
      <c r="G23" s="162"/>
    </row>
    <row r="24" spans="2:7" ht="19.5" x14ac:dyDescent="0.3">
      <c r="B24" s="178" t="s">
        <v>1009</v>
      </c>
      <c r="C24" s="185"/>
      <c r="D24" s="178"/>
      <c r="E24" s="189"/>
      <c r="G24" s="162"/>
    </row>
    <row r="25" spans="2:7" ht="19.5" x14ac:dyDescent="0.3">
      <c r="B25" s="178"/>
      <c r="C25" s="185"/>
      <c r="D25" s="178"/>
      <c r="E25" s="189"/>
      <c r="G25" s="162"/>
    </row>
    <row r="26" spans="2:7" ht="20.25" x14ac:dyDescent="0.3">
      <c r="B26" s="266" t="s">
        <v>1010</v>
      </c>
      <c r="C26" s="266"/>
      <c r="D26" s="192">
        <v>7011171.6200000001</v>
      </c>
      <c r="E26" s="193"/>
      <c r="F26" s="194"/>
      <c r="G26" s="162"/>
    </row>
    <row r="27" spans="2:7" ht="20.25" x14ac:dyDescent="0.3">
      <c r="B27" s="195" t="s">
        <v>1011</v>
      </c>
      <c r="C27" s="196"/>
      <c r="D27" s="186">
        <v>2483798.0699999998</v>
      </c>
      <c r="E27" s="197">
        <f>+D26-D27</f>
        <v>4527373.5500000007</v>
      </c>
      <c r="F27" s="194"/>
      <c r="G27" s="162"/>
    </row>
    <row r="28" spans="2:7" ht="20.25" x14ac:dyDescent="0.3">
      <c r="B28" s="195"/>
      <c r="C28" s="198"/>
      <c r="D28" s="192"/>
      <c r="E28" s="197"/>
      <c r="F28" s="199"/>
      <c r="G28" s="162"/>
    </row>
    <row r="29" spans="2:7" ht="20.25" x14ac:dyDescent="0.3">
      <c r="B29" s="266" t="s">
        <v>1012</v>
      </c>
      <c r="C29" s="266"/>
      <c r="D29" s="200">
        <f>8472299.35+5470.19</f>
        <v>8477769.5399999991</v>
      </c>
      <c r="E29" s="197"/>
      <c r="F29" s="201"/>
      <c r="G29" s="162"/>
    </row>
    <row r="30" spans="2:7" ht="20.25" x14ac:dyDescent="0.3">
      <c r="B30" s="195" t="s">
        <v>1011</v>
      </c>
      <c r="C30" s="196"/>
      <c r="D30" s="186">
        <v>6067744.29</v>
      </c>
      <c r="E30" s="197">
        <f>+D29-D30</f>
        <v>2410025.2499999991</v>
      </c>
      <c r="G30" s="162"/>
    </row>
    <row r="31" spans="2:7" ht="20.25" x14ac:dyDescent="0.3">
      <c r="B31" s="195"/>
      <c r="C31" s="196"/>
      <c r="D31" s="192"/>
      <c r="E31" s="197"/>
      <c r="G31" s="162"/>
    </row>
    <row r="32" spans="2:7" ht="20.25" x14ac:dyDescent="0.3">
      <c r="B32" s="202" t="s">
        <v>1013</v>
      </c>
      <c r="C32" s="196"/>
      <c r="D32" s="192">
        <v>639187.87</v>
      </c>
      <c r="E32" s="197"/>
      <c r="F32" s="199"/>
      <c r="G32" s="162"/>
    </row>
    <row r="33" spans="2:7" ht="20.25" x14ac:dyDescent="0.3">
      <c r="B33" s="195" t="s">
        <v>1011</v>
      </c>
      <c r="C33" s="196"/>
      <c r="D33" s="186">
        <v>116870.97</v>
      </c>
      <c r="E33" s="197">
        <f>+D32-D33</f>
        <v>522316.9</v>
      </c>
      <c r="F33" s="199"/>
      <c r="G33" s="162"/>
    </row>
    <row r="34" spans="2:7" ht="20.25" x14ac:dyDescent="0.3">
      <c r="B34" s="195"/>
      <c r="C34" s="196"/>
      <c r="D34" s="200"/>
      <c r="E34" s="197"/>
      <c r="F34" s="199"/>
      <c r="G34" s="162"/>
    </row>
    <row r="35" spans="2:7" ht="20.25" x14ac:dyDescent="0.3">
      <c r="B35" s="202" t="s">
        <v>1014</v>
      </c>
      <c r="C35" s="196"/>
      <c r="D35" s="192"/>
      <c r="E35" s="203">
        <v>3933.77</v>
      </c>
      <c r="F35" s="199"/>
      <c r="G35" s="162"/>
    </row>
    <row r="36" spans="2:7" ht="26.25" customHeight="1" x14ac:dyDescent="0.3">
      <c r="B36" s="174" t="s">
        <v>1015</v>
      </c>
      <c r="C36" s="187"/>
      <c r="D36" s="204"/>
      <c r="E36" s="193">
        <f>SUM(E27:E35)</f>
        <v>7463649.4699999997</v>
      </c>
      <c r="F36" s="199"/>
      <c r="G36" s="162"/>
    </row>
    <row r="37" spans="2:7" ht="21" thickBot="1" x14ac:dyDescent="0.35">
      <c r="B37" s="174" t="s">
        <v>1016</v>
      </c>
      <c r="C37" s="187"/>
      <c r="D37" s="205"/>
      <c r="E37" s="206">
        <f>+E21+E36</f>
        <v>10404146.01</v>
      </c>
      <c r="G37" s="162"/>
    </row>
    <row r="38" spans="2:7" ht="21" thickTop="1" x14ac:dyDescent="0.3">
      <c r="B38" s="174"/>
      <c r="C38" s="187"/>
      <c r="D38" s="204"/>
      <c r="E38" s="207"/>
      <c r="G38" s="162"/>
    </row>
    <row r="39" spans="2:7" ht="19.5" x14ac:dyDescent="0.3">
      <c r="B39" s="174" t="s">
        <v>1017</v>
      </c>
      <c r="C39" s="187"/>
      <c r="D39" s="208"/>
      <c r="E39" s="209"/>
      <c r="F39" s="210"/>
      <c r="G39" s="162"/>
    </row>
    <row r="40" spans="2:7" ht="19.5" x14ac:dyDescent="0.3">
      <c r="B40" s="174"/>
      <c r="C40" s="187"/>
      <c r="D40" s="174"/>
      <c r="E40" s="211"/>
      <c r="G40" s="162"/>
    </row>
    <row r="41" spans="2:7" ht="19.5" x14ac:dyDescent="0.3">
      <c r="B41" s="174" t="s">
        <v>1018</v>
      </c>
      <c r="C41" s="187"/>
      <c r="D41" s="174"/>
      <c r="E41" s="177"/>
      <c r="G41" s="162"/>
    </row>
    <row r="42" spans="2:7" ht="24.75" x14ac:dyDescent="0.3">
      <c r="B42" s="178" t="s">
        <v>1019</v>
      </c>
      <c r="C42" s="185"/>
      <c r="D42" s="178"/>
      <c r="E42" s="212">
        <v>771525.36</v>
      </c>
      <c r="G42" s="162"/>
    </row>
    <row r="43" spans="2:7" ht="20.25" x14ac:dyDescent="0.3">
      <c r="B43" s="174" t="s">
        <v>1020</v>
      </c>
      <c r="C43" s="187"/>
      <c r="D43" s="174"/>
      <c r="E43" s="193"/>
      <c r="G43" s="162"/>
    </row>
    <row r="44" spans="2:7" ht="20.25" x14ac:dyDescent="0.3">
      <c r="B44" s="174" t="s">
        <v>1021</v>
      </c>
      <c r="C44" s="187"/>
      <c r="D44" s="174"/>
      <c r="E44" s="193">
        <f>+E42</f>
        <v>771525.36</v>
      </c>
      <c r="G44" s="162"/>
    </row>
    <row r="45" spans="2:7" ht="20.25" x14ac:dyDescent="0.3">
      <c r="B45" s="174" t="s">
        <v>1022</v>
      </c>
      <c r="C45" s="187"/>
      <c r="D45" s="174"/>
      <c r="E45" s="213">
        <f>+E43+E44</f>
        <v>771525.36</v>
      </c>
      <c r="G45" s="162"/>
    </row>
    <row r="46" spans="2:7" ht="20.25" x14ac:dyDescent="0.3">
      <c r="B46" s="174"/>
      <c r="C46" s="187"/>
      <c r="D46" s="174"/>
      <c r="E46" s="207"/>
      <c r="G46" s="162"/>
    </row>
    <row r="47" spans="2:7" ht="20.25" x14ac:dyDescent="0.3">
      <c r="B47" s="174" t="s">
        <v>1023</v>
      </c>
      <c r="C47" s="187"/>
      <c r="D47" s="174"/>
      <c r="E47" s="193"/>
      <c r="G47" s="162"/>
    </row>
    <row r="48" spans="2:7" ht="20.25" x14ac:dyDescent="0.3">
      <c r="B48" s="178" t="s">
        <v>1024</v>
      </c>
      <c r="C48" s="214"/>
      <c r="D48" s="178"/>
      <c r="E48" s="215">
        <f>+E37-E45</f>
        <v>9632620.6500000004</v>
      </c>
      <c r="G48" s="162"/>
    </row>
    <row r="49" spans="1:9" ht="20.25" x14ac:dyDescent="0.3">
      <c r="B49" s="174" t="s">
        <v>1025</v>
      </c>
      <c r="C49" s="187"/>
      <c r="D49" s="174"/>
      <c r="E49" s="216">
        <f>SUM(E48:E48)</f>
        <v>9632620.6500000004</v>
      </c>
      <c r="G49" s="162"/>
    </row>
    <row r="50" spans="1:9" ht="21" thickBot="1" x14ac:dyDescent="0.35">
      <c r="B50" s="174" t="s">
        <v>1026</v>
      </c>
      <c r="C50" s="187"/>
      <c r="D50" s="174"/>
      <c r="E50" s="217">
        <f>+E45+E49</f>
        <v>10404146.01</v>
      </c>
      <c r="G50" s="162"/>
    </row>
    <row r="51" spans="1:9" ht="20.25" thickTop="1" x14ac:dyDescent="0.3">
      <c r="B51" s="174"/>
      <c r="C51" s="174"/>
      <c r="D51" s="174"/>
      <c r="E51" s="218"/>
      <c r="G51" s="162"/>
    </row>
    <row r="52" spans="1:9" ht="19.5" x14ac:dyDescent="0.3">
      <c r="B52" s="174"/>
      <c r="C52" s="174"/>
      <c r="D52" s="174"/>
      <c r="E52" s="209"/>
      <c r="G52" s="162"/>
    </row>
    <row r="53" spans="1:9" ht="16.5" x14ac:dyDescent="0.25">
      <c r="B53" s="174"/>
      <c r="C53" s="174"/>
      <c r="D53" s="174"/>
      <c r="E53" s="209"/>
    </row>
    <row r="54" spans="1:9" ht="16.5" x14ac:dyDescent="0.25">
      <c r="B54" s="174"/>
      <c r="C54" s="174"/>
      <c r="D54" s="174"/>
      <c r="E54" s="209"/>
    </row>
    <row r="55" spans="1:9" ht="16.5" x14ac:dyDescent="0.25">
      <c r="B55" s="174"/>
      <c r="C55" s="174"/>
      <c r="D55" s="174"/>
      <c r="E55" s="209"/>
    </row>
    <row r="56" spans="1:9" ht="16.5" x14ac:dyDescent="0.25">
      <c r="B56" s="174"/>
      <c r="C56" s="174"/>
      <c r="D56" s="174"/>
      <c r="E56" s="209"/>
    </row>
    <row r="57" spans="1:9" ht="16.5" x14ac:dyDescent="0.25">
      <c r="B57" s="174"/>
      <c r="C57" s="174"/>
      <c r="D57" s="174"/>
      <c r="E57" s="209"/>
    </row>
    <row r="58" spans="1:9" s="220" customFormat="1" ht="19.5" customHeight="1" x14ac:dyDescent="0.25">
      <c r="A58" s="219" t="s">
        <v>1027</v>
      </c>
      <c r="C58" s="221" t="s">
        <v>1028</v>
      </c>
      <c r="E58" s="221" t="s">
        <v>1029</v>
      </c>
      <c r="F58" s="222"/>
      <c r="H58" s="223"/>
    </row>
    <row r="59" spans="1:9" s="220" customFormat="1" ht="19.5" x14ac:dyDescent="0.3">
      <c r="A59" s="224" t="s">
        <v>1030</v>
      </c>
      <c r="C59" s="225" t="s">
        <v>1031</v>
      </c>
      <c r="E59" s="225" t="s">
        <v>1032</v>
      </c>
      <c r="F59" s="222"/>
      <c r="H59" s="223"/>
      <c r="I59" s="223"/>
    </row>
    <row r="60" spans="1:9" customFormat="1" ht="19.5" customHeight="1" x14ac:dyDescent="0.25">
      <c r="A60" s="226" t="s">
        <v>1033</v>
      </c>
      <c r="B60" s="223"/>
      <c r="C60" s="227" t="s">
        <v>1034</v>
      </c>
      <c r="D60" s="131"/>
      <c r="E60" s="227" t="s">
        <v>1035</v>
      </c>
      <c r="F60" s="222"/>
      <c r="G60" s="131"/>
      <c r="H60" s="131"/>
      <c r="I60" s="131"/>
    </row>
    <row r="61" spans="1:9" customFormat="1" ht="19.5" x14ac:dyDescent="0.3">
      <c r="A61" s="131"/>
      <c r="B61" s="228"/>
      <c r="C61" s="228"/>
      <c r="D61" s="162"/>
      <c r="E61" s="228"/>
      <c r="F61" s="162"/>
      <c r="G61" s="162"/>
      <c r="H61" s="131"/>
      <c r="I61" s="131"/>
    </row>
    <row r="62" spans="1:9" customFormat="1" ht="31.5" customHeight="1" x14ac:dyDescent="0.25">
      <c r="A62" s="131"/>
      <c r="B62" s="229"/>
      <c r="C62" s="229"/>
      <c r="D62" s="131"/>
      <c r="E62" s="229"/>
      <c r="F62" s="131"/>
      <c r="G62" s="131"/>
      <c r="H62" s="131"/>
      <c r="I62" s="131"/>
    </row>
    <row r="63" spans="1:9" ht="17.25" thickBot="1" x14ac:dyDescent="0.3">
      <c r="B63" s="230"/>
      <c r="C63" s="230"/>
      <c r="D63" s="230"/>
      <c r="E63" s="231"/>
      <c r="F63" s="232"/>
    </row>
    <row r="64" spans="1:9" ht="16.5" customHeight="1" x14ac:dyDescent="0.25">
      <c r="B64" s="267" t="s">
        <v>274</v>
      </c>
      <c r="C64" s="267"/>
      <c r="D64" s="267"/>
      <c r="E64" s="267"/>
      <c r="F64" s="267"/>
    </row>
    <row r="65" spans="2:6" x14ac:dyDescent="0.25">
      <c r="B65" s="268" t="s">
        <v>1036</v>
      </c>
      <c r="C65" s="268"/>
      <c r="D65" s="268"/>
      <c r="E65" s="268"/>
      <c r="F65" s="268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6DA4D58C-0E0B-49CD-B430-96481AC2AD6F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ABRIL 2022 (2)</vt:lpstr>
      <vt:lpstr>INGRESOS Y EGRESOS ABRIL </vt:lpstr>
      <vt:lpstr>Inventario almacen Abril-junio</vt:lpstr>
      <vt:lpstr>ESTADO DE SITUACION ABRIL 2022</vt:lpstr>
      <vt:lpstr>'CUENTAS X PAGAR ABRIL 2022 (2)'!Área_de_impresión</vt:lpstr>
      <vt:lpstr>'ESTADO DE SITUACION ABRIL 2022'!Área_de_impresión</vt:lpstr>
      <vt:lpstr>'INGRESOS Y EGRESOS ABRIL '!Área_de_impresión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2022-05-11T17:37:37Z</cp:lastPrinted>
  <dcterms:created xsi:type="dcterms:W3CDTF">2021-07-27T16:08:42Z</dcterms:created>
  <dcterms:modified xsi:type="dcterms:W3CDTF">2022-05-13T19:34:22Z</dcterms:modified>
</cp:coreProperties>
</file>