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RHH\ARCHIVOS 2025 2025\NOMINA TRANSPARENCIA  2025\ABRIL\"/>
    </mc:Choice>
  </mc:AlternateContent>
  <xr:revisionPtr revIDLastSave="0" documentId="13_ncr:1_{A9E89477-BAF0-4955-BDBE-78D0855A4A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FIJO!$F$1:$F$124</definedName>
    <definedName name="_xlnm._FilterDatabase" localSheetId="1" hidden="1">'PERSONAL TEMPORAL '!$A$2:$L$16</definedName>
    <definedName name="_xlnm.Print_Area" localSheetId="0">FIJO!$A$1:$L$121</definedName>
    <definedName name="_xlnm.Print_Area" localSheetId="2">'PERSONAL VIGILANCIA'!$A$1:$F$30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6" i="1"/>
  <c r="I109" i="1" l="1"/>
  <c r="I110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6" i="1"/>
  <c r="G110" i="1" l="1"/>
  <c r="I26" i="5"/>
  <c r="H26" i="5"/>
  <c r="F26" i="5"/>
  <c r="J26" i="5"/>
  <c r="G26" i="5"/>
  <c r="K18" i="5" l="1"/>
  <c r="L18" i="5" l="1"/>
  <c r="E17" i="3"/>
  <c r="K24" i="5"/>
  <c r="L24" i="5" s="1"/>
  <c r="H110" i="1"/>
  <c r="J110" i="1"/>
  <c r="F110" i="1"/>
  <c r="K20" i="5" l="1"/>
  <c r="L20" i="5" s="1"/>
  <c r="K19" i="5"/>
  <c r="L21" i="5"/>
  <c r="L19" i="5" l="1"/>
  <c r="L26" i="5" s="1"/>
  <c r="K26" i="5"/>
  <c r="K110" i="1" l="1"/>
  <c r="L110" i="1" l="1"/>
</calcChain>
</file>

<file path=xl/sharedStrings.xml><?xml version="1.0" encoding="utf-8"?>
<sst xmlns="http://schemas.openxmlformats.org/spreadsheetml/2006/main" count="595" uniqueCount="214">
  <si>
    <t>Nombre</t>
  </si>
  <si>
    <t>Cargo</t>
  </si>
  <si>
    <t>DIRECTOR EJECUTIVO</t>
  </si>
  <si>
    <t>JOAQUIN RICARDO CORNIELLE GARCIA</t>
  </si>
  <si>
    <t>AUXILIAR ADMINISTRATIVO (A)</t>
  </si>
  <si>
    <t>SECRETARIA</t>
  </si>
  <si>
    <t>SOPORTE TECNICO INFORMATICO</t>
  </si>
  <si>
    <t>VIANNY RAFAELINA CASTILLO JIMENEZ</t>
  </si>
  <si>
    <t>TECNICO ADMINISTRATIVO</t>
  </si>
  <si>
    <t>CONSERJE</t>
  </si>
  <si>
    <t>JUAN RAFAEL MARTE ALMONTE</t>
  </si>
  <si>
    <t>YOLANDA DILONE DE LA ROSA</t>
  </si>
  <si>
    <t>RECEPCIONISTA</t>
  </si>
  <si>
    <t>DOMINGA BERNARDA VICIOSO VASQUEZ</t>
  </si>
  <si>
    <t>SECCION DE SUPERVISION E INSPECCION-CCZEDF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</si>
  <si>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</si>
  <si>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</si>
  <si>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</si>
  <si>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</si>
  <si>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</si>
  <si>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</si>
  <si>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</si>
  <si>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</si>
  <si>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</si>
  <si>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</si>
  <si>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</si>
  <si>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</si>
  <si>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</si>
  <si>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ANALISTA DE COMPRAS Y CONTRATACIONES</t>
  </si>
  <si>
    <t>Departamento</t>
  </si>
  <si>
    <t xml:space="preserve">Estatus </t>
  </si>
  <si>
    <t>Total Por Programación</t>
  </si>
  <si>
    <t>LUIS ENRIQUE VILORIA PILIER</t>
  </si>
  <si>
    <t>SEGURIDAD MILITAR</t>
  </si>
  <si>
    <t>ANSELMO NICOLAS RODRIGUEZ CASILLA</t>
  </si>
  <si>
    <t>GEORGINA MARTINEZ DE OTERO</t>
  </si>
  <si>
    <t>COSME DANIEL GRANADOS MENDEZ</t>
  </si>
  <si>
    <t>ENC. DIVISION DE TECNOLOGIA DE LA INFORMACION Y COMUNICACIÓN</t>
  </si>
  <si>
    <t>ERODIS FERNELIS DIAZ DIAZ</t>
  </si>
  <si>
    <t>EDI ALBELSIO ROJAS GUZMAN</t>
  </si>
  <si>
    <t>YONNY ACOSTA ESPINAL</t>
  </si>
  <si>
    <t>FRANCIS YOEL GONZALEZ</t>
  </si>
  <si>
    <t>SUPERVISOR DE EVENTOS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</si>
  <si>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</si>
  <si>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</si>
  <si>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</si>
  <si>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</si>
  <si>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</si>
  <si>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</si>
  <si>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</si>
  <si>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</si>
  <si>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</si>
  <si>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</si>
  <si>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</si>
  <si>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</si>
  <si>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</si>
  <si>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</si>
  <si>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CANDIDA ESTEVEZ TEJADA</t>
  </si>
  <si>
    <t>JUAN ALBERTO PEREZ METZ</t>
  </si>
  <si>
    <t>JUAN RANEL INOA TATIS</t>
  </si>
  <si>
    <t>NICANOR FABIAN CRUZ</t>
  </si>
  <si>
    <t>AUXILIAR ALMACEN Y SUMINISTRO</t>
  </si>
  <si>
    <t>DOMINGO ABRAHAN CRUZ RODRIGUEZ</t>
  </si>
  <si>
    <t>JOHAN MANUEL PIMENTEL</t>
  </si>
  <si>
    <t>JOSE CONTRERAS MORA</t>
  </si>
  <si>
    <t>JOSE GREGORIO ALMONTE SUERO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</si>
  <si>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</si>
  <si>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</si>
  <si>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</si>
  <si>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</si>
  <si>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</si>
  <si>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DIVISION DE TECNOLOGIAS DE LA INFORMACION Y COMUNICACION</t>
  </si>
  <si>
    <t>FELIX CONTRERAS BELTRE</t>
  </si>
  <si>
    <t>AUXILIAR ADMINISTRATIVO I</t>
  </si>
  <si>
    <t>ADAMILCAR ALICIA REYES TORRES</t>
  </si>
  <si>
    <t>DIRECCION EJECUTIVA</t>
  </si>
  <si>
    <t>JOSE LUCIANO OLIVO ROMAN</t>
  </si>
  <si>
    <t>DIVISION DE PLANIFICACION Y DESARROLLO</t>
  </si>
  <si>
    <t>DIVISION DE COMUNICACIONES</t>
  </si>
  <si>
    <t>DEPARTAMENTO ADMINISTRATIVO FINANCIERO</t>
  </si>
  <si>
    <t>DAVID ACOSTA MARTINEZ</t>
  </si>
  <si>
    <t>ELIZABETH LOPEZ SANTIAGO</t>
  </si>
  <si>
    <t>JIMMY RAFAEL ALVAREZ VARGAS</t>
  </si>
  <si>
    <t>JOSE MIGUEL RODRIGUEZ DE JESUS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</si>
  <si>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</si>
  <si>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</si>
  <si>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</si>
  <si>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</si>
  <si>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</si>
  <si>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</si>
  <si>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LUISA ESMIRNA FELIZ MARTINEZ</t>
  </si>
  <si>
    <t>WINIFEL CARINA AGUILERA TAVERA</t>
  </si>
  <si>
    <t>ELIZABETH PAULINO BEATO</t>
  </si>
  <si>
    <t>JOSE JULIO TAVERAS TEJADA</t>
  </si>
  <si>
    <t>EDDINSON FRANCISCO DIAZ RODRIGUEZ</t>
  </si>
  <si>
    <t>SECRETARIA I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</si>
  <si>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</si>
  <si>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</si>
  <si>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</si>
  <si>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</si>
  <si>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</si>
  <si>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SANTA CECILIA CABREJA NUÑEZ</t>
  </si>
  <si>
    <t>GABRIELA GONZALEZ GUZMAN</t>
  </si>
  <si>
    <t>ANALISTA DE CALIDAD</t>
  </si>
  <si>
    <t>GILDALINA MARTINA ABREU LANTIGUA</t>
  </si>
  <si>
    <t>MAXIMO NUÑEZ RAMOS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</si>
  <si>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</si>
  <si>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</si>
  <si>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</si>
  <si>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</si>
  <si>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</si>
  <si>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</si>
  <si>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</si>
  <si>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</si>
  <si>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</si>
  <si>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</si>
  <si>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</si>
  <si>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</si>
  <si>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</si>
  <si>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</si>
  <si>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</si>
  <si>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</si>
  <si>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</si>
  <si>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</si>
  <si>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</si>
  <si>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</si>
  <si>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</si>
  <si>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</si>
  <si>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</si>
  <si>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</si>
  <si>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</si>
  <si>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</si>
  <si>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</si>
  <si>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</si>
  <si>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</si>
  <si>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ANGELICA MERCEDES VASQUEZ GARCIA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</si>
  <si>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</si>
  <si>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</si>
  <si>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</si>
  <si>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</si>
  <si>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</si>
  <si>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MENSAJERO</t>
  </si>
  <si>
    <t>JUAN FRANCISCO ALMANZAR VARGAS</t>
  </si>
  <si>
    <t>ELVIN RICHARD HERNANDEZ</t>
  </si>
  <si>
    <t>ROSA ANDREA AQUINO SOLIS</t>
  </si>
  <si>
    <t>PAULA MIXI DISLA POLANCO</t>
  </si>
  <si>
    <t>DANNY ARISTIDES HARVEY CABRERA</t>
  </si>
  <si>
    <t>ELISAUL DE JESUS PEÑA METZ</t>
  </si>
  <si>
    <t xml:space="preserve">ENC. DE LA OFICINA REGIONAL </t>
  </si>
  <si>
    <t>ENC. DPTO. CONTROL DE INCENTIVOS Y FISCALIZACION</t>
  </si>
  <si>
    <t>JOSE ANTONIO RODRIGUEZ REYES</t>
  </si>
  <si>
    <t>ELVIO ODALIS TAVERAS RAMOS</t>
  </si>
  <si>
    <t>MARTHA JACQUELINE TATIS GUZMAN</t>
  </si>
  <si>
    <t>FIJO (CARRERA)</t>
  </si>
  <si>
    <t>RANDIS ANTONIO REYES ENCARNACION</t>
  </si>
  <si>
    <t>CAMARERO</t>
  </si>
  <si>
    <t>VIGILANTE</t>
  </si>
  <si>
    <t>JOSE RICARDO MARTINEZ DILONES</t>
  </si>
  <si>
    <t>ROSAINI DEL PILAR LUGO PAULINO</t>
  </si>
  <si>
    <t>ALFREDO CRUZ MENA</t>
  </si>
  <si>
    <t>LUIS ALBERTO LUNA LIBERATO</t>
  </si>
  <si>
    <t>ESTEBAN MENDEZ MONTERO</t>
  </si>
  <si>
    <t xml:space="preserve"> JOSE JOVANY CESPEDES REYNOSO</t>
  </si>
  <si>
    <t>LEYDI CANDITA DE JESUS SANCHEZ</t>
  </si>
  <si>
    <t>JULIO CESAR LUNA SABALA</t>
  </si>
  <si>
    <t>LUIS MIGUEL ALEMAN PEÑA</t>
  </si>
  <si>
    <t>DEPARTAMENTO DE RECURSOS HUMANOS</t>
  </si>
  <si>
    <t xml:space="preserve">CRYSTAL DANIELA GARRIDO SANCHEZ </t>
  </si>
  <si>
    <t>SECCION DE SERVICIOS GENERALES</t>
  </si>
  <si>
    <t>DIVISION DE COMPRAS Y CONTRATACIONES</t>
  </si>
  <si>
    <t>DIVISION DE CONTABILIDAD</t>
  </si>
  <si>
    <t>SECCION DE SUPERVISION E INSPECCION</t>
  </si>
  <si>
    <t>REGIONAL FRONTERIZA</t>
  </si>
  <si>
    <t>DEPARTAMENTO JURIDICO</t>
  </si>
  <si>
    <t>PARALEGAL</t>
  </si>
  <si>
    <t>ROBERTO RODRIGUEZ MEZQUITA</t>
  </si>
  <si>
    <t>MARTA YANILKA SOSA DE LA ROSA</t>
  </si>
  <si>
    <t>KENY ALEXANDER DE LA ROSA NUÑEZ</t>
  </si>
  <si>
    <t>ASISTENTE DE LA DIRECCION EJECUTIVA</t>
  </si>
  <si>
    <t>ENC. DIV. PLANIFICACION Y DESARROLLO</t>
  </si>
  <si>
    <t xml:space="preserve">PROMOTOR </t>
  </si>
  <si>
    <t>ENCARGADO SECCION SERVICIOS GENERALES</t>
  </si>
  <si>
    <t>ENCARGADO DIVISION DE COMPRAS Y CONTRATACIONES</t>
  </si>
  <si>
    <t xml:space="preserve">YUDELKA MERCEDES PEREZ MADERA </t>
  </si>
  <si>
    <t>ANDREYNA MASIEL PEREZ DOMINGUEZ</t>
  </si>
  <si>
    <t>JULIO DE LA ROSA HERNANDEZ FERMIN</t>
  </si>
  <si>
    <t xml:space="preserve">ANALISTA DE RECURSOS HUMANOS </t>
  </si>
  <si>
    <t>DELBA AZUCENA ABREU DE HERNANDEZ</t>
  </si>
  <si>
    <t>ROBERTO BATISTA ACOSTA</t>
  </si>
  <si>
    <t>SECCION SUPERVISION E INSPECCION DE EMPRESAS</t>
  </si>
  <si>
    <t>ANA CECILIA HEREDIA PEREZ</t>
  </si>
  <si>
    <t>DIVISION PLANIFICACION Y DESARROLLO</t>
  </si>
  <si>
    <t>LUIS CEDANO ALEXI</t>
  </si>
  <si>
    <t>SEGURIDAD</t>
  </si>
  <si>
    <t>COORDINADOR DE EVALUACION Y CLASIFICACION DE PROYECTOS</t>
  </si>
  <si>
    <t>ANALISTA DE PLANIFICACION Y DESARROLLO</t>
  </si>
  <si>
    <t xml:space="preserve">RESPONSABLE DE LIBRE ACCESO A LA INFORMACION </t>
  </si>
  <si>
    <t xml:space="preserve">REGIONAL FRONTERIZA  </t>
  </si>
  <si>
    <t xml:space="preserve">REGIONAL FRONTERIZA </t>
  </si>
  <si>
    <t>COMPENSACIÓN</t>
  </si>
  <si>
    <t>D+FC:F[82]CIRECCION EJECUTIVA</t>
  </si>
  <si>
    <r>
      <t>Autorizado Por:</t>
    </r>
    <r>
      <rPr>
        <b/>
        <sz val="10"/>
        <color theme="1"/>
        <rFont val="Arial Black"/>
        <family val="2"/>
      </rPr>
      <t xml:space="preserve"> Erodis Díaz</t>
    </r>
  </si>
  <si>
    <t xml:space="preserve">                                              Director Ejecutivo</t>
  </si>
  <si>
    <t xml:space="preserve">                                                   Encargada de Recursos Humanos</t>
  </si>
  <si>
    <r>
      <t xml:space="preserve">              Elaborado Por:</t>
    </r>
    <r>
      <rPr>
        <b/>
        <sz val="10"/>
        <color theme="1"/>
        <rFont val="Arial Black"/>
        <family val="2"/>
      </rPr>
      <t xml:space="preserve">  Alicia Reyes </t>
    </r>
  </si>
  <si>
    <t>MARKYS EURIBIADES TORRES ESPINAL</t>
  </si>
  <si>
    <t>FREDERICK NATHANAEL ROSARIO HERNANDEZ</t>
  </si>
  <si>
    <t xml:space="preserve">SERVICIOS GENERALES </t>
  </si>
  <si>
    <t>RAFAEL ANDRES DIAZ DIAZ</t>
  </si>
  <si>
    <t>ANALISTA DE ESTADISTICAS Y SEGUIMIIENTO DE PROYECTOS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</si>
  <si>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Abril 2025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</si>
  <si>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Abril 2025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</si>
  <si>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Abril 2025</t>
    </r>
  </si>
  <si>
    <t>YANERI RAMONA ROSADO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</si>
</sst>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&quot;$&quot;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b/>
      <sz val="11"/>
      <color rgb="FF000000"/>
      <name val="Arial Black"/>
      <family val="2"/>
    </font>
    <font>
      <sz val="12"/>
      <name val="Arabic Typesetting"/>
      <family val="4"/>
    </font>
    <font>
      <sz val="12"/>
      <color rgb="FFFF0000"/>
      <name val="Arabic Typesetting"/>
      <family val="4"/>
    </font>
    <font>
      <sz val="14"/>
      <color theme="1"/>
      <name val="Arabic Typesetting"/>
      <family val="4"/>
      <charset val="178"/>
    </font>
    <font>
      <b/>
      <sz val="11"/>
      <color theme="1"/>
      <name val="Arial Black"/>
      <family val="2"/>
    </font>
    <font>
      <sz val="11"/>
      <color rgb="FF000000"/>
      <name val="Calibri cuerpo"/>
    </font>
    <font>
      <sz val="11"/>
      <color theme="1"/>
      <name val="Calibri cuerpo"/>
    </font>
    <font>
      <sz val="11"/>
      <color rgb="FF000000"/>
      <name val="Arial Black"/>
      <family val="2"/>
    </font>
    <font>
      <b/>
      <sz val="14"/>
      <color theme="1"/>
      <name val="Arabic Typesetting"/>
      <family val="4"/>
      <charset val="178"/>
    </font>
    <font>
      <sz val="14"/>
      <color theme="1"/>
      <name val="Calibri"/>
      <family val="2"/>
      <scheme val="minor"/>
    </font>
    <font>
      <b/>
      <sz val="16"/>
      <color theme="1"/>
      <name val="Arabic Typesetting"/>
      <family val="4"/>
      <charset val="178"/>
    </font>
    <font>
      <sz val="16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0"/>
      <color rgb="FF000000"/>
      <name val="Arabic BLAC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164" fontId="10" fillId="0" borderId="1" xfId="0" applyNumberFormat="1" applyFont="1" applyBorder="1"/>
    <xf numFmtId="4" fontId="0" fillId="0" borderId="0" xfId="0" applyNumberFormat="1"/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8" fillId="0" borderId="0" xfId="0" applyFont="1"/>
    <xf numFmtId="164" fontId="8" fillId="0" borderId="1" xfId="0" applyNumberFormat="1" applyFont="1" applyBorder="1"/>
    <xf numFmtId="0" fontId="15" fillId="0" borderId="1" xfId="0" applyFont="1" applyBorder="1"/>
    <xf numFmtId="43" fontId="10" fillId="0" borderId="1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164" fontId="22" fillId="2" borderId="1" xfId="0" applyNumberFormat="1" applyFont="1" applyFill="1" applyBorder="1" applyAlignment="1">
      <alignment horizontal="center"/>
    </xf>
    <xf numFmtId="14" fontId="10" fillId="0" borderId="0" xfId="0" applyNumberFormat="1" applyFont="1"/>
    <xf numFmtId="0" fontId="15" fillId="0" borderId="0" xfId="0" applyFont="1"/>
    <xf numFmtId="44" fontId="10" fillId="0" borderId="1" xfId="2" applyNumberFormat="1" applyFont="1" applyFill="1" applyBorder="1" applyAlignment="1">
      <alignment horizontal="right"/>
    </xf>
    <xf numFmtId="44" fontId="10" fillId="0" borderId="1" xfId="1" applyFont="1" applyFill="1" applyBorder="1" applyAlignment="1">
      <alignment horizontal="right"/>
    </xf>
    <xf numFmtId="0" fontId="8" fillId="2" borderId="1" xfId="0" applyFont="1" applyFill="1" applyBorder="1"/>
    <xf numFmtId="0" fontId="13" fillId="0" borderId="1" xfId="0" applyFont="1" applyBorder="1"/>
    <xf numFmtId="0" fontId="0" fillId="0" borderId="13" xfId="0" applyBorder="1"/>
    <xf numFmtId="0" fontId="6" fillId="0" borderId="1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44" fontId="24" fillId="0" borderId="1" xfId="1" applyFont="1" applyBorder="1" applyAlignment="1"/>
    <xf numFmtId="164" fontId="8" fillId="2" borderId="1" xfId="0" applyNumberFormat="1" applyFont="1" applyFill="1" applyBorder="1"/>
    <xf numFmtId="43" fontId="10" fillId="2" borderId="1" xfId="2" applyFont="1" applyFill="1" applyBorder="1" applyAlignment="1">
      <alignment horizontal="right"/>
    </xf>
    <xf numFmtId="0" fontId="8" fillId="2" borderId="0" xfId="0" applyFont="1" applyFill="1"/>
    <xf numFmtId="0" fontId="15" fillId="0" borderId="21" xfId="0" applyFont="1" applyBorder="1"/>
    <xf numFmtId="164" fontId="18" fillId="0" borderId="21" xfId="0" applyNumberFormat="1" applyFont="1" applyBorder="1"/>
    <xf numFmtId="43" fontId="12" fillId="0" borderId="21" xfId="0" applyNumberFormat="1" applyFont="1" applyBorder="1"/>
    <xf numFmtId="44" fontId="10" fillId="2" borderId="1" xfId="1" applyFont="1" applyFill="1" applyBorder="1"/>
    <xf numFmtId="164" fontId="10" fillId="2" borderId="1" xfId="0" applyNumberFormat="1" applyFont="1" applyFill="1" applyBorder="1"/>
    <xf numFmtId="44" fontId="10" fillId="2" borderId="1" xfId="2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center"/>
    </xf>
    <xf numFmtId="43" fontId="10" fillId="2" borderId="0" xfId="2" applyFont="1" applyFill="1" applyBorder="1" applyAlignment="1">
      <alignment horizontal="right"/>
    </xf>
    <xf numFmtId="0" fontId="13" fillId="0" borderId="21" xfId="0" applyFont="1" applyBorder="1"/>
    <xf numFmtId="44" fontId="29" fillId="0" borderId="1" xfId="1" applyFont="1" applyBorder="1" applyAlignment="1"/>
    <xf numFmtId="0" fontId="30" fillId="0" borderId="0" xfId="0" applyFont="1"/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wrapText="1"/>
    </xf>
    <xf numFmtId="0" fontId="3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2" borderId="0" xfId="0" applyFill="1"/>
    <xf numFmtId="0" fontId="33" fillId="0" borderId="1" xfId="2" applyNumberFormat="1" applyFont="1" applyBorder="1"/>
    <xf numFmtId="164" fontId="18" fillId="0" borderId="1" xfId="0" applyNumberFormat="1" applyFont="1" applyBorder="1"/>
    <xf numFmtId="0" fontId="29" fillId="0" borderId="1" xfId="0" applyFont="1" applyBorder="1"/>
    <xf numFmtId="44" fontId="8" fillId="0" borderId="1" xfId="1" applyFont="1" applyFill="1" applyBorder="1" applyAlignment="1">
      <alignment horizontal="center"/>
    </xf>
    <xf numFmtId="0" fontId="8" fillId="0" borderId="22" xfId="0" applyFont="1" applyBorder="1"/>
    <xf numFmtId="44" fontId="24" fillId="0" borderId="22" xfId="1" applyFont="1" applyFill="1" applyBorder="1" applyAlignment="1"/>
    <xf numFmtId="44" fontId="10" fillId="2" borderId="1" xfId="1" applyFont="1" applyFill="1" applyBorder="1" applyAlignment="1">
      <alignment horizontal="right"/>
    </xf>
    <xf numFmtId="44" fontId="10" fillId="0" borderId="1" xfId="0" applyNumberFormat="1" applyFont="1" applyBorder="1"/>
    <xf numFmtId="44" fontId="8" fillId="0" borderId="1" xfId="0" applyNumberFormat="1" applyFont="1" applyBorder="1"/>
    <xf numFmtId="44" fontId="10" fillId="2" borderId="1" xfId="0" applyNumberFormat="1" applyFont="1" applyFill="1" applyBorder="1"/>
    <xf numFmtId="165" fontId="10" fillId="0" borderId="1" xfId="2" applyNumberFormat="1" applyFont="1" applyFill="1" applyBorder="1" applyAlignment="1">
      <alignment horizontal="right"/>
    </xf>
    <xf numFmtId="44" fontId="12" fillId="0" borderId="21" xfId="0" applyNumberFormat="1" applyFont="1" applyBorder="1"/>
    <xf numFmtId="164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/>
    <xf numFmtId="164" fontId="9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wrapText="1"/>
    </xf>
    <xf numFmtId="0" fontId="9" fillId="0" borderId="23" xfId="0" applyFont="1" applyBorder="1" applyAlignment="1">
      <alignment wrapText="1"/>
    </xf>
    <xf numFmtId="0" fontId="9" fillId="0" borderId="23" xfId="0" applyFont="1" applyBorder="1"/>
    <xf numFmtId="4" fontId="9" fillId="0" borderId="23" xfId="0" applyNumberFormat="1" applyFont="1" applyBorder="1"/>
    <xf numFmtId="164" fontId="9" fillId="0" borderId="23" xfId="0" applyNumberFormat="1" applyFont="1" applyBorder="1"/>
    <xf numFmtId="0" fontId="8" fillId="0" borderId="1" xfId="0" applyFont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wrapText="1"/>
    </xf>
    <xf numFmtId="164" fontId="8" fillId="0" borderId="21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horizontal="center"/>
    </xf>
    <xf numFmtId="164" fontId="10" fillId="0" borderId="21" xfId="0" applyNumberFormat="1" applyFont="1" applyBorder="1"/>
    <xf numFmtId="44" fontId="10" fillId="0" borderId="21" xfId="2" applyNumberFormat="1" applyFont="1" applyFill="1" applyBorder="1" applyAlignment="1">
      <alignment horizontal="right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8" fillId="3" borderId="1" xfId="0" applyFont="1" applyFill="1" applyBorder="1"/>
    <xf numFmtId="0" fontId="15" fillId="3" borderId="1" xfId="0" applyFont="1" applyFill="1" applyBorder="1"/>
    <xf numFmtId="164" fontId="8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center"/>
    </xf>
    <xf numFmtId="44" fontId="10" fillId="3" borderId="1" xfId="2" applyNumberFormat="1" applyFont="1" applyFill="1" applyBorder="1" applyAlignment="1">
      <alignment horizontal="right"/>
    </xf>
    <xf numFmtId="0" fontId="8" fillId="3" borderId="0" xfId="0" applyFont="1" applyFill="1"/>
    <xf numFmtId="44" fontId="10" fillId="0" borderId="1" xfId="1" applyFont="1" applyBorder="1"/>
    <xf numFmtId="44" fontId="10" fillId="3" borderId="1" xfId="1" applyFont="1" applyFill="1" applyBorder="1" applyAlignment="1">
      <alignment horizontal="right"/>
    </xf>
    <xf numFmtId="0" fontId="15" fillId="2" borderId="1" xfId="0" applyFont="1" applyFill="1" applyBorder="1"/>
    <xf numFmtId="165" fontId="12" fillId="0" borderId="21" xfId="0" applyNumberFormat="1" applyFont="1" applyBorder="1"/>
    <xf numFmtId="165" fontId="0" fillId="0" borderId="0" xfId="0" applyNumberFormat="1"/>
    <xf numFmtId="165" fontId="8" fillId="0" borderId="0" xfId="0" applyNumberFormat="1" applyFont="1"/>
    <xf numFmtId="9" fontId="8" fillId="0" borderId="0" xfId="3" applyFont="1"/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25" fillId="0" borderId="0" xfId="0" applyFont="1" applyAlignment="1">
      <alignment horizontal="left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609901</xdr:colOff>
      <xdr:row>0</xdr:row>
      <xdr:rowOff>54428</xdr:rowOff>
    </xdr:from>
    <xdr:to>
      <xdr:col>4</xdr:col>
      <xdr:colOff>797229</xdr:colOff>
      <xdr:row>6</xdr:row>
      <xdr:rowOff>1511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073544" y="54428"/>
          <a:ext cx="1738542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626072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</xdr:colOff>
      <xdr:row>35</xdr:row>
      <xdr:rowOff>108081</xdr:rowOff>
    </xdr:from>
    <xdr:to>
      <xdr:col>2</xdr:col>
      <xdr:colOff>14884</xdr:colOff>
      <xdr:row>38</xdr:row>
      <xdr:rowOff>178594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1" y="6730933"/>
          <a:ext cx="6369844" cy="650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2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Alicia Reyes</a:t>
          </a:r>
          <a:r>
            <a:rPr lang="es-DO" sz="1200" b="1" i="0" u="none" strike="noStrike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                                                                                        </a:t>
          </a:r>
          <a:r>
            <a:rPr lang="es-DO" sz="12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s-DO" sz="1200">
              <a:latin typeface="Arial Black" panose="020B0A04020102020204" pitchFamily="34" charset="0"/>
            </a:rPr>
            <a:t>     		</a:t>
          </a:r>
          <a:r>
            <a:rPr lang="es-DO" sz="1200" baseline="0">
              <a:latin typeface="Arial Black" panose="020B0A04020102020204" pitchFamily="34" charset="0"/>
            </a:rPr>
            <a:t>     </a:t>
          </a:r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Recursos Humanos </a:t>
          </a:r>
        </a:p>
      </xdr:txBody>
    </xdr:sp>
    <xdr:clientData/>
  </xdr:twoCellAnchor>
  <xdr:twoCellAnchor>
    <xdr:from>
      <xdr:col>6</xdr:col>
      <xdr:colOff>104177</xdr:colOff>
      <xdr:row>37</xdr:row>
      <xdr:rowOff>74414</xdr:rowOff>
    </xdr:from>
    <xdr:to>
      <xdr:col>12</xdr:col>
      <xdr:colOff>60522</xdr:colOff>
      <xdr:row>41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A574015-C4E7-494E-BDC4-D9BB774A47F5}"/>
            </a:ext>
          </a:extLst>
        </xdr:cNvPr>
        <xdr:cNvSpPr txBox="1"/>
      </xdr:nvSpPr>
      <xdr:spPr>
        <a:xfrm>
          <a:off x="14347029" y="7084219"/>
          <a:ext cx="5939235" cy="699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                        </a:t>
          </a:r>
          <a:r>
            <a:rPr lang="es-DO" sz="1200" baseline="0">
              <a:solidFill>
                <a:schemeClr val="dk1"/>
              </a:solidFill>
              <a:latin typeface="Arial Black" panose="020B0A04020102020204" pitchFamily="34" charset="0"/>
              <a:ea typeface="+mn-ea"/>
              <a:cs typeface="+mn-cs"/>
            </a:rPr>
            <a:t>Autorizado</a:t>
          </a:r>
          <a:r>
            <a:rPr lang="es-DO" sz="11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Por</a:t>
          </a:r>
          <a:r>
            <a:rPr lang="es-DO" sz="1100" b="0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:</a:t>
          </a:r>
          <a:r>
            <a:rPr lang="es-DO" sz="1100" b="1" i="0" u="none" strike="noStrike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Erodis Díaz </a:t>
          </a:r>
          <a:r>
            <a:rPr lang="es-DO">
              <a:latin typeface="Arial Black" panose="020B0A04020102020204" pitchFamily="34" charset="0"/>
            </a:rPr>
            <a:t> 	</a:t>
          </a:r>
          <a:r>
            <a:rPr lang="es-DO"/>
            <a:t>	                                                                                                      		</a:t>
          </a:r>
          <a:r>
            <a:rPr lang="es-DO" baseline="0"/>
            <a:t>       </a:t>
          </a:r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Ejecutivo del (CCDF</a:t>
          </a:r>
          <a:r>
            <a:rPr lang="es-DO" sz="1200" b="0" i="0" u="none" strike="noStrike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)</a:t>
          </a:r>
          <a:r>
            <a:rPr lang="es-DO" sz="1200">
              <a:latin typeface="Arabic Typesetting" panose="03020402040406030203" pitchFamily="66" charset="-78"/>
              <a:cs typeface="Arabic Typesetting" panose="03020402040406030203" pitchFamily="66" charset="-78"/>
            </a:rPr>
            <a:t> </a:t>
          </a:r>
          <a:r>
            <a:rPr lang="es-DO" sz="1200" b="1" i="0" u="none" strike="noStrike" baseline="0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                                                                       </a:t>
          </a:r>
          <a:r>
            <a:rPr lang="es-DO" sz="1200" b="1" i="0" u="none" strike="noStrike">
              <a:solidFill>
                <a:schemeClr val="dk1"/>
              </a:solidFill>
              <a:effectLst/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 </a:t>
          </a:r>
          <a:r>
            <a:rPr lang="es-DO" sz="1200">
              <a:latin typeface="Arabic Typesetting" panose="03020402040406030203" pitchFamily="66" charset="-78"/>
              <a:cs typeface="Arabic Typesetting" panose="03020402040406030203" pitchFamily="66" charset="-78"/>
            </a:rPr>
            <a:t>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23</xdr:row>
      <xdr:rowOff>0</xdr:rowOff>
    </xdr:from>
    <xdr:to>
      <xdr:col>1</xdr:col>
      <xdr:colOff>695646</xdr:colOff>
      <xdr:row>26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5040758"/>
          <a:ext cx="3259155" cy="711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Alicia Reyes </a:t>
          </a:r>
          <a:endParaRPr lang="en-US" sz="11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Encargada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1502027</xdr:colOff>
      <xdr:row>4</xdr:row>
      <xdr:rowOff>115900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D33928-4813-66B1-F30F-F1EBB352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444877" cy="877900"/>
        </a:xfrm>
        <a:prstGeom prst="rect">
          <a:avLst/>
        </a:prstGeom>
      </xdr:spPr>
    </xdr:pic>
    <xdr:clientData/>
  </xdr:twoCellAnchor>
  <xdr:twoCellAnchor>
    <xdr:from>
      <xdr:col>3</xdr:col>
      <xdr:colOff>21405</xdr:colOff>
      <xdr:row>23</xdr:row>
      <xdr:rowOff>26653</xdr:rowOff>
    </xdr:from>
    <xdr:to>
      <xdr:col>5</xdr:col>
      <xdr:colOff>941797</xdr:colOff>
      <xdr:row>25</xdr:row>
      <xdr:rowOff>149832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54C4AB8-47B0-4D9D-A32A-FB7AF526FCFF}"/>
            </a:ext>
          </a:extLst>
        </xdr:cNvPr>
        <xdr:cNvSpPr txBox="1"/>
      </xdr:nvSpPr>
      <xdr:spPr>
        <a:xfrm>
          <a:off x="6860141" y="5067411"/>
          <a:ext cx="3296291" cy="594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1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Autorizado Por: Erodis Díaz                                    	       </a:t>
          </a:r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Ejecutivo del (CCDF)</a:t>
          </a:r>
          <a:r>
            <a:rPr lang="es-DO" sz="11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1"/>
  <sheetViews>
    <sheetView tabSelected="1" view="pageBreakPreview" topLeftCell="A72" zoomScale="89" zoomScaleNormal="33" zoomScaleSheetLayoutView="89" workbookViewId="0">
      <selection activeCell="B84" sqref="B84"/>
    </sheetView>
  </sheetViews>
  <sheetFormatPr baseColWidth="10" defaultRowHeight="15"/>
  <cols>
    <col min="1" max="1" width="38.42578125" customWidth="1"/>
    <col min="2" max="2" width="29.28515625" customWidth="1"/>
    <col min="3" max="3" width="59" customWidth="1"/>
    <col min="4" max="4" width="23.140625" customWidth="1"/>
    <col min="5" max="5" width="16" customWidth="1"/>
    <col min="6" max="6" width="23.7109375" customWidth="1"/>
    <col min="7" max="7" width="20.140625" customWidth="1"/>
    <col min="8" max="8" width="22" customWidth="1"/>
    <col min="9" max="9" width="17.85546875" customWidth="1"/>
    <col min="10" max="10" width="21.140625" customWidth="1"/>
    <col min="11" max="11" width="20.85546875" customWidth="1"/>
    <col min="12" max="12" width="19.140625" customWidth="1"/>
    <col min="13" max="13" width="30.42578125" customWidth="1"/>
    <col min="14" max="14" width="29" customWidth="1"/>
  </cols>
  <sheetData>
    <row r="1" spans="1:14" ht="15" customHeight="1">
      <c r="A1" s="114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6"/>
    </row>
    <row r="2" spans="1:14" ht="15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1:14" ht="15" customHeigh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14" ht="15" customHeight="1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1:14" ht="15" customHeight="1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14" ht="15.75" customHeight="1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1:14" ht="15" customHeight="1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9"/>
      <c r="M7" s="1"/>
      <c r="N7" s="1"/>
    </row>
    <row r="8" spans="1:14" ht="15" customHeight="1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1"/>
      <c r="N8" s="1"/>
    </row>
    <row r="9" spans="1:14" ht="15" customHeight="1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9"/>
      <c r="M9" s="1"/>
      <c r="N9" s="1"/>
    </row>
    <row r="10" spans="1:14" ht="15" customHeight="1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9"/>
      <c r="M10" s="1"/>
      <c r="N10" s="1"/>
    </row>
    <row r="11" spans="1:14" ht="15" customHeight="1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9"/>
      <c r="M11" s="1"/>
      <c r="N11" s="1"/>
    </row>
    <row r="12" spans="1:14" ht="15" customHeight="1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9"/>
      <c r="M12" s="1"/>
      <c r="N12" s="1"/>
    </row>
    <row r="13" spans="1:14" ht="15" customHeight="1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9"/>
      <c r="M13" s="1"/>
      <c r="N13" s="1"/>
    </row>
    <row r="14" spans="1:14" ht="21.75" customHeight="1" thickBo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2"/>
      <c r="M14" s="1"/>
      <c r="N14" s="1"/>
    </row>
    <row r="15" spans="1:14" s="61" customFormat="1" ht="53.25" customHeight="1">
      <c r="A15" s="56" t="s">
        <v>0</v>
      </c>
      <c r="B15" s="57" t="s">
        <v>29</v>
      </c>
      <c r="C15" s="58" t="s">
        <v>1</v>
      </c>
      <c r="D15" s="59" t="s">
        <v>27</v>
      </c>
      <c r="E15" s="59" t="s">
        <v>118</v>
      </c>
      <c r="F15" s="59" t="s">
        <v>15</v>
      </c>
      <c r="G15" s="59" t="s">
        <v>17</v>
      </c>
      <c r="H15" s="59" t="s">
        <v>18</v>
      </c>
      <c r="I15" s="59" t="s">
        <v>19</v>
      </c>
      <c r="J15" s="59" t="s">
        <v>20</v>
      </c>
      <c r="K15" s="59" t="s">
        <v>21</v>
      </c>
      <c r="L15" s="60" t="s">
        <v>22</v>
      </c>
    </row>
    <row r="16" spans="1:14" s="11" customFormat="1" ht="21">
      <c r="A16" s="3" t="s">
        <v>38</v>
      </c>
      <c r="B16" s="13" t="s">
        <v>200</v>
      </c>
      <c r="C16" s="3" t="s">
        <v>2</v>
      </c>
      <c r="D16" s="12" t="s">
        <v>25</v>
      </c>
      <c r="E16" s="15" t="s">
        <v>119</v>
      </c>
      <c r="F16" s="23">
        <v>250000</v>
      </c>
      <c r="G16" s="23">
        <f>+F16*2.87%</f>
        <v>7175</v>
      </c>
      <c r="H16" s="70">
        <v>47641.83</v>
      </c>
      <c r="I16" s="73">
        <v>6589.14</v>
      </c>
      <c r="J16" s="23">
        <v>25</v>
      </c>
      <c r="K16" s="70">
        <f>SUM(G16:J16)</f>
        <v>61430.97</v>
      </c>
      <c r="L16" s="70">
        <f>+F16-K16</f>
        <v>188569.03</v>
      </c>
      <c r="M16" s="113"/>
    </row>
    <row r="17" spans="1:14" s="11" customFormat="1" ht="29.25" customHeight="1">
      <c r="A17" s="3" t="s">
        <v>36</v>
      </c>
      <c r="B17" s="13" t="s">
        <v>75</v>
      </c>
      <c r="C17" s="3" t="s">
        <v>37</v>
      </c>
      <c r="D17" s="12" t="s">
        <v>153</v>
      </c>
      <c r="E17" s="15" t="s">
        <v>119</v>
      </c>
      <c r="F17" s="23">
        <v>80000</v>
      </c>
      <c r="G17" s="23">
        <f t="shared" ref="G17:G80" si="0">+F17*2.87%</f>
        <v>2296</v>
      </c>
      <c r="H17" s="70">
        <v>5877.91</v>
      </c>
      <c r="I17" s="73">
        <f t="shared" ref="I17:I80" si="1">+F17*3.04%</f>
        <v>2432</v>
      </c>
      <c r="J17" s="23">
        <v>6886.84</v>
      </c>
      <c r="K17" s="70">
        <f t="shared" ref="K17:K80" si="2">SUM(G17:J17)</f>
        <v>17492.75</v>
      </c>
      <c r="L17" s="70">
        <f t="shared" ref="L17:L80" si="3">+F17-K17</f>
        <v>62507.25</v>
      </c>
    </row>
    <row r="18" spans="1:14" s="11" customFormat="1" ht="21">
      <c r="A18" s="3" t="s">
        <v>127</v>
      </c>
      <c r="B18" s="13" t="s">
        <v>75</v>
      </c>
      <c r="C18" s="3" t="s">
        <v>178</v>
      </c>
      <c r="D18" s="12" t="s">
        <v>114</v>
      </c>
      <c r="E18" s="15" t="s">
        <v>119</v>
      </c>
      <c r="F18" s="23">
        <v>90000</v>
      </c>
      <c r="G18" s="23">
        <f t="shared" si="0"/>
        <v>2583</v>
      </c>
      <c r="H18" s="70">
        <v>9753.1200000000008</v>
      </c>
      <c r="I18" s="73">
        <f t="shared" si="1"/>
        <v>2736</v>
      </c>
      <c r="J18" s="23">
        <v>25</v>
      </c>
      <c r="K18" s="70">
        <f t="shared" si="2"/>
        <v>15097.12</v>
      </c>
      <c r="L18" s="70">
        <f t="shared" si="3"/>
        <v>74902.880000000005</v>
      </c>
    </row>
    <row r="19" spans="1:14" s="11" customFormat="1" ht="21">
      <c r="A19" s="24" t="s">
        <v>39</v>
      </c>
      <c r="B19" s="13" t="s">
        <v>75</v>
      </c>
      <c r="C19" s="3" t="s">
        <v>54</v>
      </c>
      <c r="D19" s="12" t="s">
        <v>26</v>
      </c>
      <c r="E19" s="15" t="s">
        <v>119</v>
      </c>
      <c r="F19" s="23">
        <v>80000</v>
      </c>
      <c r="G19" s="23">
        <f t="shared" si="0"/>
        <v>2296</v>
      </c>
      <c r="H19" s="70">
        <v>7400.87</v>
      </c>
      <c r="I19" s="73">
        <f t="shared" si="1"/>
        <v>2432</v>
      </c>
      <c r="J19" s="23">
        <v>25</v>
      </c>
      <c r="K19" s="70">
        <f t="shared" si="2"/>
        <v>12153.869999999999</v>
      </c>
      <c r="L19" s="70">
        <f t="shared" si="3"/>
        <v>67846.13</v>
      </c>
      <c r="M19" s="112"/>
    </row>
    <row r="20" spans="1:14" s="11" customFormat="1" ht="21">
      <c r="A20" s="24" t="s">
        <v>40</v>
      </c>
      <c r="B20" s="13" t="s">
        <v>75</v>
      </c>
      <c r="C20" s="3" t="s">
        <v>148</v>
      </c>
      <c r="D20" s="12" t="s">
        <v>26</v>
      </c>
      <c r="E20" s="15" t="s">
        <v>119</v>
      </c>
      <c r="F20" s="23">
        <v>105000</v>
      </c>
      <c r="G20" s="23">
        <f t="shared" si="0"/>
        <v>3013.5</v>
      </c>
      <c r="H20" s="70">
        <v>12852.63</v>
      </c>
      <c r="I20" s="73">
        <f t="shared" si="1"/>
        <v>3192</v>
      </c>
      <c r="J20" s="23">
        <v>1740.46</v>
      </c>
      <c r="K20" s="70">
        <f t="shared" si="2"/>
        <v>20798.589999999997</v>
      </c>
      <c r="L20" s="70">
        <f t="shared" si="3"/>
        <v>84201.41</v>
      </c>
    </row>
    <row r="21" spans="1:14" ht="21">
      <c r="A21" s="24" t="s">
        <v>88</v>
      </c>
      <c r="B21" s="13" t="s">
        <v>75</v>
      </c>
      <c r="C21" s="13" t="s">
        <v>115</v>
      </c>
      <c r="D21" s="12" t="s">
        <v>114</v>
      </c>
      <c r="E21" s="15" t="s">
        <v>119</v>
      </c>
      <c r="F21" s="23">
        <v>105000</v>
      </c>
      <c r="G21" s="23">
        <f t="shared" si="0"/>
        <v>3013.5</v>
      </c>
      <c r="H21" s="70">
        <v>13281.49</v>
      </c>
      <c r="I21" s="73">
        <f t="shared" si="1"/>
        <v>3192</v>
      </c>
      <c r="J21" s="70">
        <v>25</v>
      </c>
      <c r="K21" s="70">
        <f t="shared" si="2"/>
        <v>19511.989999999998</v>
      </c>
      <c r="L21" s="70">
        <f t="shared" si="3"/>
        <v>85488.010000000009</v>
      </c>
      <c r="M21" s="20"/>
      <c r="N21" s="20"/>
    </row>
    <row r="22" spans="1:14" s="11" customFormat="1" ht="21">
      <c r="A22" s="24" t="s">
        <v>74</v>
      </c>
      <c r="B22" s="13" t="s">
        <v>75</v>
      </c>
      <c r="C22" s="3" t="s">
        <v>179</v>
      </c>
      <c r="D22" s="12" t="s">
        <v>114</v>
      </c>
      <c r="E22" s="15" t="s">
        <v>120</v>
      </c>
      <c r="F22" s="23">
        <v>90000</v>
      </c>
      <c r="G22" s="23">
        <f t="shared" si="0"/>
        <v>2583</v>
      </c>
      <c r="H22" s="70">
        <v>0</v>
      </c>
      <c r="I22" s="73">
        <f t="shared" si="1"/>
        <v>2736</v>
      </c>
      <c r="J22" s="70">
        <v>25</v>
      </c>
      <c r="K22" s="70">
        <f t="shared" si="2"/>
        <v>5344</v>
      </c>
      <c r="L22" s="70">
        <f t="shared" si="3"/>
        <v>84656</v>
      </c>
    </row>
    <row r="23" spans="1:14" s="11" customFormat="1" ht="21">
      <c r="A23" s="24" t="s">
        <v>76</v>
      </c>
      <c r="B23" s="13" t="s">
        <v>75</v>
      </c>
      <c r="C23" s="3" t="s">
        <v>149</v>
      </c>
      <c r="D23" s="12" t="s">
        <v>114</v>
      </c>
      <c r="E23" s="15" t="s">
        <v>119</v>
      </c>
      <c r="F23" s="23">
        <v>115000</v>
      </c>
      <c r="G23" s="23">
        <f t="shared" si="0"/>
        <v>3300.5</v>
      </c>
      <c r="H23" s="70">
        <v>15204.88</v>
      </c>
      <c r="I23" s="73">
        <f t="shared" si="1"/>
        <v>3496</v>
      </c>
      <c r="J23" s="70">
        <v>1740.46</v>
      </c>
      <c r="K23" s="70">
        <f t="shared" si="2"/>
        <v>23741.839999999997</v>
      </c>
      <c r="L23" s="70">
        <f t="shared" si="3"/>
        <v>91258.16</v>
      </c>
    </row>
    <row r="24" spans="1:14" s="11" customFormat="1" ht="21">
      <c r="A24" s="24" t="s">
        <v>3</v>
      </c>
      <c r="B24" s="13" t="s">
        <v>75</v>
      </c>
      <c r="C24" s="3" t="s">
        <v>194</v>
      </c>
      <c r="D24" s="12" t="s">
        <v>26</v>
      </c>
      <c r="E24" s="15" t="s">
        <v>119</v>
      </c>
      <c r="F24" s="23">
        <v>65000</v>
      </c>
      <c r="G24" s="23">
        <f t="shared" si="0"/>
        <v>1865.5</v>
      </c>
      <c r="H24" s="22">
        <v>4427.58</v>
      </c>
      <c r="I24" s="73">
        <f t="shared" si="1"/>
        <v>1976</v>
      </c>
      <c r="J24" s="23">
        <v>25</v>
      </c>
      <c r="K24" s="70">
        <f t="shared" si="2"/>
        <v>8294.08</v>
      </c>
      <c r="L24" s="70">
        <f t="shared" si="3"/>
        <v>56705.919999999998</v>
      </c>
    </row>
    <row r="25" spans="1:14" s="11" customFormat="1" ht="21">
      <c r="A25" s="24" t="s">
        <v>55</v>
      </c>
      <c r="B25" s="13" t="s">
        <v>75</v>
      </c>
      <c r="C25" s="3" t="s">
        <v>43</v>
      </c>
      <c r="D25" s="12" t="s">
        <v>26</v>
      </c>
      <c r="E25" s="15" t="s">
        <v>119</v>
      </c>
      <c r="F25" s="23">
        <v>30000</v>
      </c>
      <c r="G25" s="23">
        <f t="shared" si="0"/>
        <v>861</v>
      </c>
      <c r="H25" s="22">
        <v>0</v>
      </c>
      <c r="I25" s="73">
        <f t="shared" si="1"/>
        <v>912</v>
      </c>
      <c r="J25" s="23">
        <v>25</v>
      </c>
      <c r="K25" s="70">
        <f t="shared" si="2"/>
        <v>1798</v>
      </c>
      <c r="L25" s="70">
        <f t="shared" si="3"/>
        <v>28202</v>
      </c>
    </row>
    <row r="26" spans="1:14" s="11" customFormat="1" ht="21">
      <c r="A26" s="24" t="s">
        <v>123</v>
      </c>
      <c r="B26" s="13" t="s">
        <v>75</v>
      </c>
      <c r="C26" s="3" t="s">
        <v>128</v>
      </c>
      <c r="D26" s="12" t="s">
        <v>114</v>
      </c>
      <c r="E26" s="15" t="s">
        <v>119</v>
      </c>
      <c r="F26" s="23">
        <v>55000</v>
      </c>
      <c r="G26" s="23">
        <f t="shared" si="0"/>
        <v>1578.5</v>
      </c>
      <c r="H26" s="70">
        <v>2559.6799999999998</v>
      </c>
      <c r="I26" s="73">
        <f t="shared" si="1"/>
        <v>1672</v>
      </c>
      <c r="J26" s="70">
        <v>25</v>
      </c>
      <c r="K26" s="70">
        <f t="shared" si="2"/>
        <v>5835.18</v>
      </c>
      <c r="L26" s="70">
        <f t="shared" si="3"/>
        <v>49164.82</v>
      </c>
    </row>
    <row r="27" spans="1:14" s="37" customFormat="1" ht="21">
      <c r="A27" s="24" t="s">
        <v>7</v>
      </c>
      <c r="B27" s="13" t="s">
        <v>75</v>
      </c>
      <c r="C27" s="24" t="s">
        <v>195</v>
      </c>
      <c r="D27" s="35" t="s">
        <v>26</v>
      </c>
      <c r="E27" s="44" t="s">
        <v>120</v>
      </c>
      <c r="F27" s="23">
        <v>50000</v>
      </c>
      <c r="G27" s="23">
        <f t="shared" si="0"/>
        <v>1435</v>
      </c>
      <c r="H27" s="70">
        <v>1854</v>
      </c>
      <c r="I27" s="73">
        <f t="shared" si="1"/>
        <v>1520</v>
      </c>
      <c r="J27" s="72">
        <v>25</v>
      </c>
      <c r="K27" s="70">
        <f t="shared" si="2"/>
        <v>4834</v>
      </c>
      <c r="L27" s="70">
        <f t="shared" si="3"/>
        <v>45166</v>
      </c>
    </row>
    <row r="28" spans="1:14" s="37" customFormat="1" ht="24" customHeight="1">
      <c r="A28" s="24" t="s">
        <v>90</v>
      </c>
      <c r="B28" s="13" t="s">
        <v>166</v>
      </c>
      <c r="C28" s="24" t="s">
        <v>186</v>
      </c>
      <c r="D28" s="35" t="s">
        <v>26</v>
      </c>
      <c r="E28" s="44" t="s">
        <v>120</v>
      </c>
      <c r="F28" s="23">
        <v>55000</v>
      </c>
      <c r="G28" s="23">
        <f t="shared" si="0"/>
        <v>1578.5</v>
      </c>
      <c r="H28" s="70">
        <v>2559.6799999999998</v>
      </c>
      <c r="I28" s="73">
        <f t="shared" si="1"/>
        <v>1672</v>
      </c>
      <c r="J28" s="72">
        <v>25</v>
      </c>
      <c r="K28" s="70">
        <f t="shared" si="2"/>
        <v>5835.18</v>
      </c>
      <c r="L28" s="70">
        <f t="shared" si="3"/>
        <v>49164.82</v>
      </c>
    </row>
    <row r="29" spans="1:14" s="37" customFormat="1" ht="24" customHeight="1">
      <c r="A29" s="24" t="s">
        <v>41</v>
      </c>
      <c r="B29" s="13" t="s">
        <v>169</v>
      </c>
      <c r="C29" s="3" t="s">
        <v>73</v>
      </c>
      <c r="D29" s="12" t="s">
        <v>114</v>
      </c>
      <c r="E29" s="15" t="s">
        <v>119</v>
      </c>
      <c r="F29" s="23">
        <v>30000</v>
      </c>
      <c r="G29" s="23">
        <f t="shared" si="0"/>
        <v>861</v>
      </c>
      <c r="H29" s="22">
        <v>0</v>
      </c>
      <c r="I29" s="73">
        <f t="shared" si="1"/>
        <v>912</v>
      </c>
      <c r="J29" s="23">
        <v>25</v>
      </c>
      <c r="K29" s="70">
        <f t="shared" si="2"/>
        <v>1798</v>
      </c>
      <c r="L29" s="70">
        <f t="shared" si="3"/>
        <v>28202</v>
      </c>
    </row>
    <row r="30" spans="1:14" s="37" customFormat="1" ht="24" customHeight="1">
      <c r="A30" s="24" t="s">
        <v>13</v>
      </c>
      <c r="B30" s="13" t="s">
        <v>169</v>
      </c>
      <c r="C30" s="3" t="s">
        <v>28</v>
      </c>
      <c r="D30" s="12" t="s">
        <v>26</v>
      </c>
      <c r="E30" s="15" t="s">
        <v>120</v>
      </c>
      <c r="F30" s="23">
        <v>40000</v>
      </c>
      <c r="G30" s="23">
        <f t="shared" si="0"/>
        <v>1148</v>
      </c>
      <c r="H30" s="70"/>
      <c r="I30" s="73">
        <f t="shared" si="1"/>
        <v>1216</v>
      </c>
      <c r="J30" s="23">
        <v>3455.92</v>
      </c>
      <c r="K30" s="70">
        <f t="shared" si="2"/>
        <v>5819.92</v>
      </c>
      <c r="L30" s="70">
        <f t="shared" si="3"/>
        <v>34180.080000000002</v>
      </c>
    </row>
    <row r="31" spans="1:14" s="37" customFormat="1" ht="24" customHeight="1">
      <c r="A31" s="24" t="s">
        <v>35</v>
      </c>
      <c r="B31" s="13" t="s">
        <v>170</v>
      </c>
      <c r="C31" s="3" t="s">
        <v>4</v>
      </c>
      <c r="D31" s="12" t="s">
        <v>26</v>
      </c>
      <c r="E31" s="15" t="s">
        <v>120</v>
      </c>
      <c r="F31" s="23">
        <v>35000</v>
      </c>
      <c r="G31" s="23">
        <f t="shared" si="0"/>
        <v>1004.5</v>
      </c>
      <c r="H31" s="22">
        <v>0</v>
      </c>
      <c r="I31" s="73">
        <f t="shared" si="1"/>
        <v>1064</v>
      </c>
      <c r="J31" s="23">
        <v>25</v>
      </c>
      <c r="K31" s="70">
        <f t="shared" si="2"/>
        <v>2093.5</v>
      </c>
      <c r="L31" s="70">
        <f t="shared" si="3"/>
        <v>32906.5</v>
      </c>
    </row>
    <row r="32" spans="1:14" s="37" customFormat="1" ht="24" customHeight="1">
      <c r="A32" s="24" t="s">
        <v>51</v>
      </c>
      <c r="B32" s="13" t="s">
        <v>129</v>
      </c>
      <c r="C32" s="3" t="s">
        <v>137</v>
      </c>
      <c r="D32" s="12" t="s">
        <v>26</v>
      </c>
      <c r="E32" s="15" t="s">
        <v>119</v>
      </c>
      <c r="F32" s="23">
        <v>35000</v>
      </c>
      <c r="G32" s="23">
        <f t="shared" si="0"/>
        <v>1004.5</v>
      </c>
      <c r="H32" s="22">
        <v>0</v>
      </c>
      <c r="I32" s="73">
        <f t="shared" si="1"/>
        <v>1064</v>
      </c>
      <c r="J32" s="23">
        <v>25</v>
      </c>
      <c r="K32" s="70">
        <f t="shared" si="2"/>
        <v>2093.5</v>
      </c>
      <c r="L32" s="70">
        <f t="shared" si="3"/>
        <v>32906.5</v>
      </c>
    </row>
    <row r="33" spans="1:12" s="11" customFormat="1" ht="21">
      <c r="A33" s="24" t="s">
        <v>102</v>
      </c>
      <c r="B33" s="13" t="s">
        <v>77</v>
      </c>
      <c r="C33" s="24" t="s">
        <v>103</v>
      </c>
      <c r="D33" s="12" t="s">
        <v>114</v>
      </c>
      <c r="E33" s="15" t="s">
        <v>120</v>
      </c>
      <c r="F33" s="23">
        <v>50000</v>
      </c>
      <c r="G33" s="23">
        <f t="shared" si="0"/>
        <v>1435</v>
      </c>
      <c r="H33" s="70">
        <v>1854</v>
      </c>
      <c r="I33" s="73">
        <f t="shared" si="1"/>
        <v>1520</v>
      </c>
      <c r="J33" s="70">
        <v>25</v>
      </c>
      <c r="K33" s="70">
        <f t="shared" si="2"/>
        <v>4834</v>
      </c>
      <c r="L33" s="70">
        <f t="shared" si="3"/>
        <v>45166</v>
      </c>
    </row>
    <row r="34" spans="1:12" s="11" customFormat="1" ht="21">
      <c r="A34" s="24" t="s">
        <v>98</v>
      </c>
      <c r="B34" s="13" t="s">
        <v>77</v>
      </c>
      <c r="C34" s="24" t="s">
        <v>180</v>
      </c>
      <c r="D34" s="12" t="s">
        <v>26</v>
      </c>
      <c r="E34" s="15" t="s">
        <v>119</v>
      </c>
      <c r="F34" s="23">
        <v>10000</v>
      </c>
      <c r="G34" s="23">
        <f t="shared" si="0"/>
        <v>287</v>
      </c>
      <c r="H34" s="22"/>
      <c r="I34" s="73">
        <f t="shared" si="1"/>
        <v>304</v>
      </c>
      <c r="J34" s="23">
        <v>1740.46</v>
      </c>
      <c r="K34" s="70">
        <f t="shared" si="2"/>
        <v>2331.46</v>
      </c>
      <c r="L34" s="70">
        <f t="shared" si="3"/>
        <v>7668.54</v>
      </c>
    </row>
    <row r="35" spans="1:12" s="11" customFormat="1" ht="21">
      <c r="A35" s="24" t="s">
        <v>99</v>
      </c>
      <c r="B35" s="13" t="s">
        <v>77</v>
      </c>
      <c r="C35" s="3" t="s">
        <v>180</v>
      </c>
      <c r="D35" s="12" t="s">
        <v>26</v>
      </c>
      <c r="E35" s="15" t="s">
        <v>119</v>
      </c>
      <c r="F35" s="23">
        <v>15000</v>
      </c>
      <c r="G35" s="23">
        <f t="shared" si="0"/>
        <v>430.5</v>
      </c>
      <c r="H35" s="22"/>
      <c r="I35" s="73">
        <f t="shared" si="1"/>
        <v>456</v>
      </c>
      <c r="J35" s="23">
        <v>25</v>
      </c>
      <c r="K35" s="70">
        <f t="shared" si="2"/>
        <v>911.5</v>
      </c>
      <c r="L35" s="70">
        <f t="shared" si="3"/>
        <v>14088.5</v>
      </c>
    </row>
    <row r="36" spans="1:12" s="11" customFormat="1" ht="21">
      <c r="A36" s="24" t="s">
        <v>100</v>
      </c>
      <c r="B36" s="13" t="s">
        <v>77</v>
      </c>
      <c r="C36" s="3" t="s">
        <v>180</v>
      </c>
      <c r="D36" s="12" t="s">
        <v>26</v>
      </c>
      <c r="E36" s="15" t="s">
        <v>119</v>
      </c>
      <c r="F36" s="23">
        <v>15000</v>
      </c>
      <c r="G36" s="23">
        <f t="shared" si="0"/>
        <v>430.5</v>
      </c>
      <c r="H36" s="22"/>
      <c r="I36" s="73">
        <f t="shared" si="1"/>
        <v>456</v>
      </c>
      <c r="J36" s="23">
        <v>25</v>
      </c>
      <c r="K36" s="70">
        <f t="shared" si="2"/>
        <v>911.5</v>
      </c>
      <c r="L36" s="70">
        <f t="shared" si="3"/>
        <v>14088.5</v>
      </c>
    </row>
    <row r="37" spans="1:12" s="11" customFormat="1" ht="21">
      <c r="A37" s="24" t="s">
        <v>104</v>
      </c>
      <c r="B37" s="13" t="s">
        <v>77</v>
      </c>
      <c r="C37" s="3" t="s">
        <v>89</v>
      </c>
      <c r="D37" s="12" t="s">
        <v>26</v>
      </c>
      <c r="E37" s="15" t="s">
        <v>120</v>
      </c>
      <c r="F37" s="23">
        <v>15000</v>
      </c>
      <c r="G37" s="23">
        <f t="shared" si="0"/>
        <v>430.5</v>
      </c>
      <c r="H37" s="71"/>
      <c r="I37" s="73">
        <f t="shared" si="1"/>
        <v>456</v>
      </c>
      <c r="J37" s="23">
        <v>25</v>
      </c>
      <c r="K37" s="70">
        <f t="shared" si="2"/>
        <v>911.5</v>
      </c>
      <c r="L37" s="70">
        <f t="shared" si="3"/>
        <v>14088.5</v>
      </c>
    </row>
    <row r="38" spans="1:12" s="11" customFormat="1" ht="21">
      <c r="A38" s="24" t="s">
        <v>106</v>
      </c>
      <c r="B38" s="13" t="s">
        <v>77</v>
      </c>
      <c r="C38" s="3" t="s">
        <v>89</v>
      </c>
      <c r="D38" s="12" t="s">
        <v>26</v>
      </c>
      <c r="E38" s="15" t="s">
        <v>120</v>
      </c>
      <c r="F38" s="23">
        <v>15000</v>
      </c>
      <c r="G38" s="23">
        <f t="shared" si="0"/>
        <v>430.5</v>
      </c>
      <c r="H38" s="71"/>
      <c r="I38" s="73">
        <f t="shared" si="1"/>
        <v>456</v>
      </c>
      <c r="J38" s="23">
        <v>25</v>
      </c>
      <c r="K38" s="70">
        <f t="shared" si="2"/>
        <v>911.5</v>
      </c>
      <c r="L38" s="70">
        <f t="shared" si="3"/>
        <v>14088.5</v>
      </c>
    </row>
    <row r="39" spans="1:12" s="11" customFormat="1" ht="21">
      <c r="A39" s="24" t="s">
        <v>107</v>
      </c>
      <c r="B39" s="13" t="s">
        <v>77</v>
      </c>
      <c r="C39" s="3" t="s">
        <v>180</v>
      </c>
      <c r="D39" s="12" t="s">
        <v>26</v>
      </c>
      <c r="E39" s="15" t="s">
        <v>119</v>
      </c>
      <c r="F39" s="23">
        <v>20000</v>
      </c>
      <c r="G39" s="23">
        <f t="shared" si="0"/>
        <v>574</v>
      </c>
      <c r="H39" s="22">
        <v>0</v>
      </c>
      <c r="I39" s="73">
        <f t="shared" si="1"/>
        <v>608</v>
      </c>
      <c r="J39" s="23">
        <v>3455.92</v>
      </c>
      <c r="K39" s="70">
        <f t="shared" si="2"/>
        <v>4637.92</v>
      </c>
      <c r="L39" s="70">
        <f t="shared" si="3"/>
        <v>15362.08</v>
      </c>
    </row>
    <row r="40" spans="1:12" s="11" customFormat="1" ht="21">
      <c r="A40" s="24" t="s">
        <v>108</v>
      </c>
      <c r="B40" s="13" t="s">
        <v>77</v>
      </c>
      <c r="C40" s="3" t="s">
        <v>89</v>
      </c>
      <c r="D40" s="12" t="s">
        <v>26</v>
      </c>
      <c r="E40" s="15" t="s">
        <v>120</v>
      </c>
      <c r="F40" s="23">
        <v>15000</v>
      </c>
      <c r="G40" s="23">
        <f t="shared" si="0"/>
        <v>430.5</v>
      </c>
      <c r="H40" s="71"/>
      <c r="I40" s="73">
        <f t="shared" si="1"/>
        <v>456</v>
      </c>
      <c r="J40" s="23">
        <v>25</v>
      </c>
      <c r="K40" s="70">
        <f t="shared" si="2"/>
        <v>911.5</v>
      </c>
      <c r="L40" s="70">
        <f t="shared" si="3"/>
        <v>14088.5</v>
      </c>
    </row>
    <row r="41" spans="1:12" s="11" customFormat="1" ht="21">
      <c r="A41" s="24" t="s">
        <v>126</v>
      </c>
      <c r="B41" s="13" t="s">
        <v>77</v>
      </c>
      <c r="C41" s="3" t="s">
        <v>89</v>
      </c>
      <c r="D41" s="12" t="s">
        <v>26</v>
      </c>
      <c r="E41" s="15" t="s">
        <v>120</v>
      </c>
      <c r="F41" s="23">
        <v>15000</v>
      </c>
      <c r="G41" s="23">
        <f t="shared" si="0"/>
        <v>430.5</v>
      </c>
      <c r="H41" s="71"/>
      <c r="I41" s="73">
        <f t="shared" si="1"/>
        <v>456</v>
      </c>
      <c r="J41" s="23">
        <v>25</v>
      </c>
      <c r="K41" s="70">
        <f t="shared" si="2"/>
        <v>911.5</v>
      </c>
      <c r="L41" s="70">
        <f t="shared" si="3"/>
        <v>14088.5</v>
      </c>
    </row>
    <row r="42" spans="1:12" s="11" customFormat="1" ht="21">
      <c r="A42" s="24" t="s">
        <v>144</v>
      </c>
      <c r="B42" s="13" t="s">
        <v>77</v>
      </c>
      <c r="C42" s="3" t="s">
        <v>89</v>
      </c>
      <c r="D42" s="12" t="s">
        <v>26</v>
      </c>
      <c r="E42" s="15" t="s">
        <v>120</v>
      </c>
      <c r="F42" s="23">
        <v>25000</v>
      </c>
      <c r="G42" s="23">
        <f t="shared" si="0"/>
        <v>717.5</v>
      </c>
      <c r="H42" s="22">
        <v>0</v>
      </c>
      <c r="I42" s="73">
        <f t="shared" si="1"/>
        <v>760</v>
      </c>
      <c r="J42" s="23">
        <v>1740.46</v>
      </c>
      <c r="K42" s="70">
        <f t="shared" si="2"/>
        <v>3217.96</v>
      </c>
      <c r="L42" s="70">
        <f t="shared" si="3"/>
        <v>21782.04</v>
      </c>
    </row>
    <row r="43" spans="1:12" s="11" customFormat="1" ht="21">
      <c r="A43" s="24" t="s">
        <v>145</v>
      </c>
      <c r="B43" s="13" t="s">
        <v>77</v>
      </c>
      <c r="C43" s="3" t="s">
        <v>89</v>
      </c>
      <c r="D43" s="12" t="s">
        <v>26</v>
      </c>
      <c r="E43" s="15" t="s">
        <v>120</v>
      </c>
      <c r="F43" s="23">
        <v>20000</v>
      </c>
      <c r="G43" s="23">
        <f t="shared" si="0"/>
        <v>574</v>
      </c>
      <c r="H43" s="22">
        <v>0</v>
      </c>
      <c r="I43" s="73">
        <f t="shared" si="1"/>
        <v>608</v>
      </c>
      <c r="J43" s="23">
        <v>25</v>
      </c>
      <c r="K43" s="70">
        <f t="shared" si="2"/>
        <v>1207</v>
      </c>
      <c r="L43" s="70">
        <f t="shared" si="3"/>
        <v>18793</v>
      </c>
    </row>
    <row r="44" spans="1:12" s="11" customFormat="1" ht="21">
      <c r="A44" s="24" t="s">
        <v>147</v>
      </c>
      <c r="B44" s="13" t="s">
        <v>77</v>
      </c>
      <c r="C44" s="3" t="s">
        <v>180</v>
      </c>
      <c r="D44" s="12" t="s">
        <v>26</v>
      </c>
      <c r="E44" s="15" t="s">
        <v>119</v>
      </c>
      <c r="F44" s="23">
        <v>20000</v>
      </c>
      <c r="G44" s="23">
        <f t="shared" si="0"/>
        <v>574</v>
      </c>
      <c r="H44" s="22">
        <v>0</v>
      </c>
      <c r="I44" s="73">
        <f t="shared" si="1"/>
        <v>608</v>
      </c>
      <c r="J44" s="23">
        <v>25</v>
      </c>
      <c r="K44" s="70">
        <f t="shared" si="2"/>
        <v>1207</v>
      </c>
      <c r="L44" s="70">
        <f t="shared" si="3"/>
        <v>18793</v>
      </c>
    </row>
    <row r="45" spans="1:12" s="62" customFormat="1" ht="21">
      <c r="A45" s="24" t="s">
        <v>158</v>
      </c>
      <c r="B45" s="109" t="s">
        <v>198</v>
      </c>
      <c r="C45" s="24" t="s">
        <v>89</v>
      </c>
      <c r="D45" s="35" t="s">
        <v>114</v>
      </c>
      <c r="E45" s="44" t="s">
        <v>120</v>
      </c>
      <c r="F45" s="69">
        <v>15000</v>
      </c>
      <c r="G45" s="23">
        <f t="shared" si="0"/>
        <v>430.5</v>
      </c>
      <c r="H45" s="43">
        <v>0</v>
      </c>
      <c r="I45" s="73">
        <f t="shared" si="1"/>
        <v>456</v>
      </c>
      <c r="J45" s="69">
        <v>25</v>
      </c>
      <c r="K45" s="70">
        <f t="shared" si="2"/>
        <v>911.5</v>
      </c>
      <c r="L45" s="70">
        <f t="shared" si="3"/>
        <v>14088.5</v>
      </c>
    </row>
    <row r="46" spans="1:12" s="11" customFormat="1" ht="21">
      <c r="A46" s="24" t="s">
        <v>176</v>
      </c>
      <c r="B46" s="13" t="s">
        <v>77</v>
      </c>
      <c r="C46" s="3" t="s">
        <v>89</v>
      </c>
      <c r="D46" s="12" t="s">
        <v>114</v>
      </c>
      <c r="E46" s="15" t="s">
        <v>120</v>
      </c>
      <c r="F46" s="23">
        <v>20000</v>
      </c>
      <c r="G46" s="23">
        <f t="shared" si="0"/>
        <v>574</v>
      </c>
      <c r="H46" s="22">
        <v>0</v>
      </c>
      <c r="I46" s="73">
        <f t="shared" si="1"/>
        <v>608</v>
      </c>
      <c r="J46" s="23">
        <v>25</v>
      </c>
      <c r="K46" s="70">
        <f t="shared" si="2"/>
        <v>1207</v>
      </c>
      <c r="L46" s="70">
        <f t="shared" si="3"/>
        <v>18793</v>
      </c>
    </row>
    <row r="47" spans="1:12" s="11" customFormat="1" ht="21">
      <c r="A47" s="24" t="s">
        <v>190</v>
      </c>
      <c r="B47" s="13" t="s">
        <v>191</v>
      </c>
      <c r="C47" s="3" t="s">
        <v>89</v>
      </c>
      <c r="D47" s="12" t="s">
        <v>114</v>
      </c>
      <c r="E47" s="15" t="s">
        <v>120</v>
      </c>
      <c r="F47" s="23">
        <v>25000</v>
      </c>
      <c r="G47" s="23">
        <f t="shared" si="0"/>
        <v>717.5</v>
      </c>
      <c r="H47" s="22">
        <v>0</v>
      </c>
      <c r="I47" s="73">
        <f t="shared" si="1"/>
        <v>760</v>
      </c>
      <c r="J47" s="23">
        <v>25</v>
      </c>
      <c r="K47" s="70">
        <f t="shared" si="2"/>
        <v>1502.5</v>
      </c>
      <c r="L47" s="70">
        <f t="shared" si="3"/>
        <v>23497.5</v>
      </c>
    </row>
    <row r="48" spans="1:12" s="11" customFormat="1" ht="21">
      <c r="A48" s="24" t="s">
        <v>56</v>
      </c>
      <c r="B48" s="13" t="s">
        <v>78</v>
      </c>
      <c r="C48" s="3" t="s">
        <v>42</v>
      </c>
      <c r="D48" s="12" t="s">
        <v>26</v>
      </c>
      <c r="E48" s="15" t="s">
        <v>120</v>
      </c>
      <c r="F48" s="23">
        <v>30000</v>
      </c>
      <c r="G48" s="23">
        <f t="shared" si="0"/>
        <v>861</v>
      </c>
      <c r="H48" s="22">
        <v>0</v>
      </c>
      <c r="I48" s="73">
        <f t="shared" si="1"/>
        <v>912</v>
      </c>
      <c r="J48" s="23">
        <v>25</v>
      </c>
      <c r="K48" s="70">
        <f t="shared" si="2"/>
        <v>1798</v>
      </c>
      <c r="L48" s="70">
        <f t="shared" si="3"/>
        <v>28202</v>
      </c>
    </row>
    <row r="49" spans="1:14" ht="21">
      <c r="A49" s="24" t="s">
        <v>136</v>
      </c>
      <c r="B49" s="13" t="s">
        <v>78</v>
      </c>
      <c r="C49" s="24" t="s">
        <v>137</v>
      </c>
      <c r="D49" s="12" t="s">
        <v>114</v>
      </c>
      <c r="E49" s="15" t="s">
        <v>119</v>
      </c>
      <c r="F49" s="23">
        <v>30000</v>
      </c>
      <c r="G49" s="23">
        <f t="shared" si="0"/>
        <v>861</v>
      </c>
      <c r="H49" s="22">
        <v>0</v>
      </c>
      <c r="I49" s="73">
        <f t="shared" si="1"/>
        <v>912</v>
      </c>
      <c r="J49" s="23">
        <v>25</v>
      </c>
      <c r="K49" s="70">
        <f t="shared" si="2"/>
        <v>1798</v>
      </c>
      <c r="L49" s="70">
        <f t="shared" si="3"/>
        <v>28202</v>
      </c>
      <c r="M49" s="20"/>
      <c r="N49" s="20"/>
    </row>
    <row r="50" spans="1:14" s="11" customFormat="1" ht="21">
      <c r="A50" s="24" t="s">
        <v>177</v>
      </c>
      <c r="B50" s="13" t="s">
        <v>71</v>
      </c>
      <c r="C50" s="24" t="s">
        <v>6</v>
      </c>
      <c r="D50" s="12" t="s">
        <v>114</v>
      </c>
      <c r="E50" s="15" t="s">
        <v>119</v>
      </c>
      <c r="F50" s="23">
        <v>35000</v>
      </c>
      <c r="G50" s="23">
        <f t="shared" si="0"/>
        <v>1004.5</v>
      </c>
      <c r="H50" s="22">
        <v>0</v>
      </c>
      <c r="I50" s="73">
        <f t="shared" si="1"/>
        <v>1064</v>
      </c>
      <c r="J50" s="23">
        <v>25</v>
      </c>
      <c r="K50" s="70">
        <f t="shared" si="2"/>
        <v>2093.5</v>
      </c>
      <c r="L50" s="70">
        <f t="shared" si="3"/>
        <v>32906.5</v>
      </c>
    </row>
    <row r="51" spans="1:14" s="11" customFormat="1" ht="21">
      <c r="A51" s="24" t="s">
        <v>82</v>
      </c>
      <c r="B51" s="13" t="s">
        <v>79</v>
      </c>
      <c r="C51" s="24" t="s">
        <v>181</v>
      </c>
      <c r="D51" s="12" t="s">
        <v>114</v>
      </c>
      <c r="E51" s="15" t="s">
        <v>119</v>
      </c>
      <c r="F51" s="23">
        <v>55000</v>
      </c>
      <c r="G51" s="23">
        <f t="shared" si="0"/>
        <v>1578.5</v>
      </c>
      <c r="H51" s="70">
        <v>2302.36</v>
      </c>
      <c r="I51" s="73">
        <f t="shared" si="1"/>
        <v>1672</v>
      </c>
      <c r="J51" s="107">
        <v>1740.46</v>
      </c>
      <c r="K51" s="70">
        <f t="shared" si="2"/>
        <v>7293.3200000000006</v>
      </c>
      <c r="L51" s="70">
        <f t="shared" si="3"/>
        <v>47706.68</v>
      </c>
    </row>
    <row r="52" spans="1:14" s="11" customFormat="1" ht="21">
      <c r="A52" s="24" t="s">
        <v>83</v>
      </c>
      <c r="B52" s="13" t="s">
        <v>79</v>
      </c>
      <c r="C52" s="24" t="s">
        <v>182</v>
      </c>
      <c r="D52" s="12" t="s">
        <v>114</v>
      </c>
      <c r="E52" s="15" t="s">
        <v>119</v>
      </c>
      <c r="F52" s="23">
        <v>90000</v>
      </c>
      <c r="G52" s="23">
        <f t="shared" si="0"/>
        <v>2583</v>
      </c>
      <c r="H52" s="70">
        <v>9324.25</v>
      </c>
      <c r="I52" s="73">
        <f t="shared" si="1"/>
        <v>2736</v>
      </c>
      <c r="J52" s="107">
        <v>1740.46</v>
      </c>
      <c r="K52" s="70">
        <f t="shared" si="2"/>
        <v>16383.71</v>
      </c>
      <c r="L52" s="70">
        <f t="shared" si="3"/>
        <v>73616.290000000008</v>
      </c>
    </row>
    <row r="53" spans="1:14" s="11" customFormat="1" ht="21">
      <c r="A53" s="24" t="s">
        <v>183</v>
      </c>
      <c r="B53" s="13" t="s">
        <v>79</v>
      </c>
      <c r="C53" s="24" t="s">
        <v>8</v>
      </c>
      <c r="D53" s="12" t="s">
        <v>26</v>
      </c>
      <c r="E53" s="15" t="s">
        <v>120</v>
      </c>
      <c r="F53" s="23">
        <v>40000</v>
      </c>
      <c r="G53" s="23">
        <f t="shared" si="0"/>
        <v>1148</v>
      </c>
      <c r="H53" s="70">
        <v>442.65</v>
      </c>
      <c r="I53" s="73">
        <f t="shared" si="1"/>
        <v>1216</v>
      </c>
      <c r="J53" s="23">
        <v>25</v>
      </c>
      <c r="K53" s="70">
        <f t="shared" si="2"/>
        <v>2831.65</v>
      </c>
      <c r="L53" s="70">
        <f t="shared" si="3"/>
        <v>37168.35</v>
      </c>
    </row>
    <row r="54" spans="1:14" s="11" customFormat="1" ht="21">
      <c r="A54" s="24" t="s">
        <v>109</v>
      </c>
      <c r="B54" s="13" t="s">
        <v>79</v>
      </c>
      <c r="C54" s="24" t="s">
        <v>110</v>
      </c>
      <c r="D54" s="12" t="s">
        <v>26</v>
      </c>
      <c r="E54" s="15" t="s">
        <v>120</v>
      </c>
      <c r="F54" s="23">
        <v>85100</v>
      </c>
      <c r="G54" s="23">
        <f t="shared" si="0"/>
        <v>2442.37</v>
      </c>
      <c r="H54" s="70">
        <v>8600.52</v>
      </c>
      <c r="I54" s="73">
        <f t="shared" si="1"/>
        <v>2587.04</v>
      </c>
      <c r="J54" s="23">
        <v>25</v>
      </c>
      <c r="K54" s="70">
        <f t="shared" si="2"/>
        <v>13654.93</v>
      </c>
      <c r="L54" s="70">
        <f t="shared" si="3"/>
        <v>71445.070000000007</v>
      </c>
    </row>
    <row r="55" spans="1:14" s="11" customFormat="1" ht="21">
      <c r="A55" s="24" t="s">
        <v>44</v>
      </c>
      <c r="B55" s="13" t="s">
        <v>168</v>
      </c>
      <c r="C55" s="3" t="s">
        <v>45</v>
      </c>
      <c r="D55" s="12" t="s">
        <v>26</v>
      </c>
      <c r="E55" s="15" t="s">
        <v>119</v>
      </c>
      <c r="F55" s="69">
        <v>15000</v>
      </c>
      <c r="G55" s="23">
        <f t="shared" si="0"/>
        <v>430.5</v>
      </c>
      <c r="H55" s="22">
        <v>0</v>
      </c>
      <c r="I55" s="73">
        <f t="shared" si="1"/>
        <v>456</v>
      </c>
      <c r="J55" s="23">
        <v>25</v>
      </c>
      <c r="K55" s="70">
        <f t="shared" si="2"/>
        <v>911.5</v>
      </c>
      <c r="L55" s="70">
        <f t="shared" si="3"/>
        <v>14088.5</v>
      </c>
    </row>
    <row r="56" spans="1:14" s="11" customFormat="1" ht="21">
      <c r="A56" s="24" t="s">
        <v>46</v>
      </c>
      <c r="B56" s="13" t="s">
        <v>168</v>
      </c>
      <c r="C56" s="3" t="s">
        <v>47</v>
      </c>
      <c r="D56" s="12" t="s">
        <v>26</v>
      </c>
      <c r="E56" s="15" t="s">
        <v>120</v>
      </c>
      <c r="F56" s="69">
        <v>16500</v>
      </c>
      <c r="G56" s="23">
        <f t="shared" si="0"/>
        <v>473.55</v>
      </c>
      <c r="H56" s="22">
        <v>0</v>
      </c>
      <c r="I56" s="73">
        <f t="shared" si="1"/>
        <v>501.6</v>
      </c>
      <c r="J56" s="23">
        <v>25</v>
      </c>
      <c r="K56" s="70">
        <f t="shared" si="2"/>
        <v>1000.1500000000001</v>
      </c>
      <c r="L56" s="70">
        <f t="shared" si="3"/>
        <v>15499.85</v>
      </c>
    </row>
    <row r="57" spans="1:14" s="11" customFormat="1" ht="21">
      <c r="A57" s="24" t="s">
        <v>70</v>
      </c>
      <c r="B57" s="13" t="s">
        <v>168</v>
      </c>
      <c r="C57" s="3" t="s">
        <v>61</v>
      </c>
      <c r="D57" s="12" t="s">
        <v>26</v>
      </c>
      <c r="E57" s="15" t="s">
        <v>120</v>
      </c>
      <c r="F57" s="69">
        <v>22000</v>
      </c>
      <c r="G57" s="23">
        <f t="shared" si="0"/>
        <v>631.4</v>
      </c>
      <c r="H57" s="22">
        <v>0</v>
      </c>
      <c r="I57" s="73">
        <f t="shared" si="1"/>
        <v>668.8</v>
      </c>
      <c r="J57" s="23">
        <v>1740.46</v>
      </c>
      <c r="K57" s="70">
        <f t="shared" si="2"/>
        <v>3040.66</v>
      </c>
      <c r="L57" s="70">
        <f t="shared" si="3"/>
        <v>18959.34</v>
      </c>
    </row>
    <row r="58" spans="1:14" s="11" customFormat="1" ht="21">
      <c r="A58" s="24" t="s">
        <v>10</v>
      </c>
      <c r="B58" s="13" t="s">
        <v>168</v>
      </c>
      <c r="C58" s="3" t="s">
        <v>43</v>
      </c>
      <c r="D58" s="12" t="s">
        <v>26</v>
      </c>
      <c r="E58" s="15" t="s">
        <v>119</v>
      </c>
      <c r="F58" s="69">
        <v>30000</v>
      </c>
      <c r="G58" s="23">
        <f t="shared" si="0"/>
        <v>861</v>
      </c>
      <c r="H58" s="22">
        <v>0</v>
      </c>
      <c r="I58" s="73">
        <f t="shared" si="1"/>
        <v>912</v>
      </c>
      <c r="J58" s="23">
        <v>25</v>
      </c>
      <c r="K58" s="70">
        <f t="shared" si="2"/>
        <v>1798</v>
      </c>
      <c r="L58" s="70">
        <f t="shared" si="3"/>
        <v>28202</v>
      </c>
    </row>
    <row r="59" spans="1:14" s="11" customFormat="1" ht="21">
      <c r="A59" s="24" t="s">
        <v>11</v>
      </c>
      <c r="B59" s="13" t="s">
        <v>168</v>
      </c>
      <c r="C59" s="3" t="s">
        <v>12</v>
      </c>
      <c r="D59" s="12" t="s">
        <v>26</v>
      </c>
      <c r="E59" s="15" t="s">
        <v>120</v>
      </c>
      <c r="F59" s="69">
        <v>26250</v>
      </c>
      <c r="G59" s="23">
        <f t="shared" si="0"/>
        <v>753.375</v>
      </c>
      <c r="H59" s="22">
        <v>0</v>
      </c>
      <c r="I59" s="73">
        <f t="shared" si="1"/>
        <v>798</v>
      </c>
      <c r="J59" s="23">
        <v>25</v>
      </c>
      <c r="K59" s="70">
        <f t="shared" si="2"/>
        <v>1576.375</v>
      </c>
      <c r="L59" s="70">
        <f t="shared" si="3"/>
        <v>24673.625</v>
      </c>
    </row>
    <row r="60" spans="1:14" s="11" customFormat="1" ht="21">
      <c r="A60" s="24" t="s">
        <v>57</v>
      </c>
      <c r="B60" s="13" t="s">
        <v>168</v>
      </c>
      <c r="C60" s="3" t="s">
        <v>9</v>
      </c>
      <c r="D60" s="12" t="s">
        <v>26</v>
      </c>
      <c r="E60" s="15" t="s">
        <v>120</v>
      </c>
      <c r="F60" s="69">
        <v>12000</v>
      </c>
      <c r="G60" s="23">
        <f t="shared" si="0"/>
        <v>344.4</v>
      </c>
      <c r="H60" s="22">
        <v>0</v>
      </c>
      <c r="I60" s="73">
        <f t="shared" si="1"/>
        <v>364.8</v>
      </c>
      <c r="J60" s="23">
        <v>25</v>
      </c>
      <c r="K60" s="70">
        <f t="shared" si="2"/>
        <v>734.2</v>
      </c>
      <c r="L60" s="70">
        <f t="shared" si="3"/>
        <v>11265.8</v>
      </c>
    </row>
    <row r="61" spans="1:14" s="11" customFormat="1" ht="21">
      <c r="A61" s="24" t="s">
        <v>58</v>
      </c>
      <c r="B61" s="13" t="s">
        <v>168</v>
      </c>
      <c r="C61" s="3" t="s">
        <v>61</v>
      </c>
      <c r="D61" s="12" t="s">
        <v>26</v>
      </c>
      <c r="E61" s="15" t="s">
        <v>119</v>
      </c>
      <c r="F61" s="23">
        <v>20000</v>
      </c>
      <c r="G61" s="23">
        <f t="shared" si="0"/>
        <v>574</v>
      </c>
      <c r="H61" s="22">
        <v>0</v>
      </c>
      <c r="I61" s="73">
        <f t="shared" si="1"/>
        <v>608</v>
      </c>
      <c r="J61" s="23">
        <v>25</v>
      </c>
      <c r="K61" s="70">
        <f t="shared" si="2"/>
        <v>1207</v>
      </c>
      <c r="L61" s="70">
        <f t="shared" si="3"/>
        <v>18793</v>
      </c>
    </row>
    <row r="62" spans="1:14" s="11" customFormat="1" ht="21">
      <c r="A62" s="24" t="s">
        <v>59</v>
      </c>
      <c r="B62" s="13" t="s">
        <v>168</v>
      </c>
      <c r="C62" s="3" t="s">
        <v>61</v>
      </c>
      <c r="D62" s="12" t="s">
        <v>26</v>
      </c>
      <c r="E62" s="15" t="s">
        <v>119</v>
      </c>
      <c r="F62" s="69">
        <v>25000</v>
      </c>
      <c r="G62" s="23">
        <f t="shared" si="0"/>
        <v>717.5</v>
      </c>
      <c r="H62" s="22">
        <v>0</v>
      </c>
      <c r="I62" s="73">
        <f t="shared" si="1"/>
        <v>760</v>
      </c>
      <c r="J62" s="23">
        <v>25</v>
      </c>
      <c r="K62" s="70">
        <f t="shared" si="2"/>
        <v>1502.5</v>
      </c>
      <c r="L62" s="70">
        <f t="shared" si="3"/>
        <v>23497.5</v>
      </c>
    </row>
    <row r="63" spans="1:14" s="11" customFormat="1" ht="21">
      <c r="A63" s="24" t="s">
        <v>101</v>
      </c>
      <c r="B63" s="13" t="s">
        <v>168</v>
      </c>
      <c r="C63" s="3" t="s">
        <v>124</v>
      </c>
      <c r="D63" s="12" t="s">
        <v>26</v>
      </c>
      <c r="E63" s="15" t="s">
        <v>120</v>
      </c>
      <c r="F63" s="69">
        <v>25000</v>
      </c>
      <c r="G63" s="23">
        <f t="shared" si="0"/>
        <v>717.5</v>
      </c>
      <c r="H63" s="22">
        <v>0</v>
      </c>
      <c r="I63" s="73">
        <f t="shared" si="1"/>
        <v>760</v>
      </c>
      <c r="J63" s="23">
        <v>25</v>
      </c>
      <c r="K63" s="70">
        <f t="shared" si="2"/>
        <v>1502.5</v>
      </c>
      <c r="L63" s="70">
        <f t="shared" si="3"/>
        <v>23497.5</v>
      </c>
    </row>
    <row r="64" spans="1:14" s="11" customFormat="1" ht="21">
      <c r="A64" s="24" t="s">
        <v>111</v>
      </c>
      <c r="B64" s="13" t="s">
        <v>168</v>
      </c>
      <c r="C64" s="3" t="s">
        <v>61</v>
      </c>
      <c r="D64" s="12" t="s">
        <v>26</v>
      </c>
      <c r="E64" s="15" t="s">
        <v>119</v>
      </c>
      <c r="F64" s="69">
        <v>20000</v>
      </c>
      <c r="G64" s="23">
        <f t="shared" si="0"/>
        <v>574</v>
      </c>
      <c r="H64" s="22">
        <v>0</v>
      </c>
      <c r="I64" s="73">
        <f t="shared" si="1"/>
        <v>608</v>
      </c>
      <c r="J64" s="23">
        <v>25</v>
      </c>
      <c r="K64" s="70">
        <f t="shared" si="2"/>
        <v>1207</v>
      </c>
      <c r="L64" s="70">
        <f t="shared" si="3"/>
        <v>18793</v>
      </c>
    </row>
    <row r="65" spans="1:12" s="11" customFormat="1" ht="21">
      <c r="A65" s="24" t="s">
        <v>113</v>
      </c>
      <c r="B65" s="13" t="s">
        <v>168</v>
      </c>
      <c r="C65" s="3" t="s">
        <v>43</v>
      </c>
      <c r="D65" s="12" t="s">
        <v>26</v>
      </c>
      <c r="E65" s="15" t="s">
        <v>119</v>
      </c>
      <c r="F65" s="69">
        <v>13000</v>
      </c>
      <c r="G65" s="23">
        <f t="shared" si="0"/>
        <v>373.1</v>
      </c>
      <c r="H65" s="22">
        <v>0</v>
      </c>
      <c r="I65" s="73">
        <f t="shared" si="1"/>
        <v>395.2</v>
      </c>
      <c r="J65" s="23">
        <v>25</v>
      </c>
      <c r="K65" s="70">
        <f t="shared" si="2"/>
        <v>793.3</v>
      </c>
      <c r="L65" s="70">
        <f t="shared" si="3"/>
        <v>12206.7</v>
      </c>
    </row>
    <row r="66" spans="1:12" s="11" customFormat="1" ht="21">
      <c r="A66" s="24" t="s">
        <v>133</v>
      </c>
      <c r="B66" s="13" t="s">
        <v>168</v>
      </c>
      <c r="C66" s="3" t="s">
        <v>124</v>
      </c>
      <c r="D66" s="12" t="s">
        <v>114</v>
      </c>
      <c r="E66" s="15" t="s">
        <v>120</v>
      </c>
      <c r="F66" s="69">
        <v>30000</v>
      </c>
      <c r="G66" s="23">
        <f t="shared" si="0"/>
        <v>861</v>
      </c>
      <c r="H66" s="22">
        <v>0</v>
      </c>
      <c r="I66" s="73">
        <f t="shared" si="1"/>
        <v>912</v>
      </c>
      <c r="J66" s="23">
        <v>25</v>
      </c>
      <c r="K66" s="70">
        <f t="shared" si="2"/>
        <v>1798</v>
      </c>
      <c r="L66" s="70">
        <f t="shared" si="3"/>
        <v>28202</v>
      </c>
    </row>
    <row r="67" spans="1:12" s="11" customFormat="1" ht="21">
      <c r="A67" s="24" t="s">
        <v>138</v>
      </c>
      <c r="B67" s="13" t="s">
        <v>168</v>
      </c>
      <c r="C67" s="3" t="s">
        <v>9</v>
      </c>
      <c r="D67" s="12" t="s">
        <v>114</v>
      </c>
      <c r="E67" s="15" t="s">
        <v>119</v>
      </c>
      <c r="F67" s="69">
        <v>10000</v>
      </c>
      <c r="G67" s="23">
        <f t="shared" si="0"/>
        <v>287</v>
      </c>
      <c r="H67" s="22"/>
      <c r="I67" s="73">
        <f t="shared" si="1"/>
        <v>304</v>
      </c>
      <c r="J67" s="23">
        <v>25</v>
      </c>
      <c r="K67" s="70">
        <f t="shared" si="2"/>
        <v>616</v>
      </c>
      <c r="L67" s="70">
        <f t="shared" si="3"/>
        <v>9384</v>
      </c>
    </row>
    <row r="68" spans="1:12" s="11" customFormat="1" ht="21">
      <c r="A68" s="24" t="s">
        <v>139</v>
      </c>
      <c r="B68" s="13" t="s">
        <v>168</v>
      </c>
      <c r="C68" s="3" t="s">
        <v>140</v>
      </c>
      <c r="D68" s="12" t="s">
        <v>114</v>
      </c>
      <c r="E68" s="15" t="s">
        <v>120</v>
      </c>
      <c r="F68" s="69">
        <v>25000</v>
      </c>
      <c r="G68" s="23">
        <f t="shared" si="0"/>
        <v>717.5</v>
      </c>
      <c r="H68" s="22">
        <v>0</v>
      </c>
      <c r="I68" s="73">
        <f t="shared" si="1"/>
        <v>760</v>
      </c>
      <c r="J68" s="23">
        <v>25</v>
      </c>
      <c r="K68" s="70">
        <f t="shared" si="2"/>
        <v>1502.5</v>
      </c>
      <c r="L68" s="70">
        <f t="shared" si="3"/>
        <v>23497.5</v>
      </c>
    </row>
    <row r="69" spans="1:12" s="11" customFormat="1" ht="21">
      <c r="A69" s="24" t="s">
        <v>146</v>
      </c>
      <c r="B69" s="13" t="s">
        <v>168</v>
      </c>
      <c r="C69" s="3" t="s">
        <v>43</v>
      </c>
      <c r="D69" s="12" t="s">
        <v>114</v>
      </c>
      <c r="E69" s="15" t="s">
        <v>119</v>
      </c>
      <c r="F69" s="69">
        <v>20000</v>
      </c>
      <c r="G69" s="23">
        <f t="shared" si="0"/>
        <v>574</v>
      </c>
      <c r="H69" s="22">
        <v>0</v>
      </c>
      <c r="I69" s="73">
        <f t="shared" si="1"/>
        <v>608</v>
      </c>
      <c r="J69" s="23">
        <v>25</v>
      </c>
      <c r="K69" s="70">
        <f t="shared" si="2"/>
        <v>1207</v>
      </c>
      <c r="L69" s="70">
        <f t="shared" si="3"/>
        <v>18793</v>
      </c>
    </row>
    <row r="70" spans="1:12" s="106" customFormat="1" ht="21">
      <c r="A70" s="24" t="s">
        <v>91</v>
      </c>
      <c r="B70" s="102" t="s">
        <v>168</v>
      </c>
      <c r="C70" s="101" t="s">
        <v>95</v>
      </c>
      <c r="D70" s="103" t="s">
        <v>26</v>
      </c>
      <c r="E70" s="104" t="s">
        <v>120</v>
      </c>
      <c r="F70" s="69">
        <v>20000</v>
      </c>
      <c r="G70" s="23">
        <f t="shared" si="0"/>
        <v>574</v>
      </c>
      <c r="H70" s="105">
        <v>0</v>
      </c>
      <c r="I70" s="73">
        <f t="shared" si="1"/>
        <v>608</v>
      </c>
      <c r="J70" s="108">
        <v>25</v>
      </c>
      <c r="K70" s="70">
        <f t="shared" si="2"/>
        <v>1207</v>
      </c>
      <c r="L70" s="70">
        <f t="shared" si="3"/>
        <v>18793</v>
      </c>
    </row>
    <row r="71" spans="1:12" s="11" customFormat="1" ht="21">
      <c r="A71" s="24" t="s">
        <v>92</v>
      </c>
      <c r="B71" s="13" t="s">
        <v>168</v>
      </c>
      <c r="C71" s="3" t="s">
        <v>9</v>
      </c>
      <c r="D71" s="12" t="s">
        <v>26</v>
      </c>
      <c r="E71" s="15" t="s">
        <v>120</v>
      </c>
      <c r="F71" s="69">
        <v>15000</v>
      </c>
      <c r="G71" s="23">
        <f t="shared" si="0"/>
        <v>430.5</v>
      </c>
      <c r="H71" s="22">
        <v>0</v>
      </c>
      <c r="I71" s="73">
        <f t="shared" si="1"/>
        <v>456</v>
      </c>
      <c r="J71" s="23">
        <v>25</v>
      </c>
      <c r="K71" s="70">
        <f t="shared" si="2"/>
        <v>911.5</v>
      </c>
      <c r="L71" s="70">
        <f t="shared" si="3"/>
        <v>14088.5</v>
      </c>
    </row>
    <row r="72" spans="1:12" s="11" customFormat="1" ht="21">
      <c r="A72" s="24" t="s">
        <v>93</v>
      </c>
      <c r="B72" s="13" t="s">
        <v>168</v>
      </c>
      <c r="C72" s="3" t="s">
        <v>47</v>
      </c>
      <c r="D72" s="12" t="s">
        <v>26</v>
      </c>
      <c r="E72" s="15" t="s">
        <v>119</v>
      </c>
      <c r="F72" s="69">
        <v>20000</v>
      </c>
      <c r="G72" s="23">
        <f t="shared" si="0"/>
        <v>574</v>
      </c>
      <c r="H72" s="22">
        <v>0</v>
      </c>
      <c r="I72" s="73">
        <f t="shared" si="1"/>
        <v>608</v>
      </c>
      <c r="J72" s="23">
        <v>25</v>
      </c>
      <c r="K72" s="70">
        <f t="shared" si="2"/>
        <v>1207</v>
      </c>
      <c r="L72" s="70">
        <f t="shared" si="3"/>
        <v>18793</v>
      </c>
    </row>
    <row r="73" spans="1:12" s="11" customFormat="1" ht="21">
      <c r="A73" s="24" t="s">
        <v>94</v>
      </c>
      <c r="B73" s="13" t="s">
        <v>168</v>
      </c>
      <c r="C73" s="3" t="s">
        <v>43</v>
      </c>
      <c r="D73" s="12" t="s">
        <v>26</v>
      </c>
      <c r="E73" s="15" t="s">
        <v>119</v>
      </c>
      <c r="F73" s="69">
        <v>11000</v>
      </c>
      <c r="G73" s="23">
        <f t="shared" si="0"/>
        <v>315.7</v>
      </c>
      <c r="H73" s="22">
        <v>0</v>
      </c>
      <c r="I73" s="73">
        <f t="shared" si="1"/>
        <v>334.4</v>
      </c>
      <c r="J73" s="23">
        <v>25</v>
      </c>
      <c r="K73" s="70">
        <f t="shared" si="2"/>
        <v>675.09999999999991</v>
      </c>
      <c r="L73" s="70">
        <f t="shared" si="3"/>
        <v>10324.9</v>
      </c>
    </row>
    <row r="74" spans="1:12" s="11" customFormat="1" ht="21">
      <c r="A74" s="24" t="s">
        <v>60</v>
      </c>
      <c r="B74" s="13" t="s">
        <v>168</v>
      </c>
      <c r="C74" s="3" t="s">
        <v>47</v>
      </c>
      <c r="D74" s="12" t="s">
        <v>26</v>
      </c>
      <c r="E74" s="15" t="s">
        <v>119</v>
      </c>
      <c r="F74" s="69">
        <v>20000</v>
      </c>
      <c r="G74" s="23">
        <f t="shared" si="0"/>
        <v>574</v>
      </c>
      <c r="H74" s="22">
        <v>0</v>
      </c>
      <c r="I74" s="73">
        <f t="shared" si="1"/>
        <v>608</v>
      </c>
      <c r="J74" s="23">
        <v>25</v>
      </c>
      <c r="K74" s="70">
        <f t="shared" si="2"/>
        <v>1207</v>
      </c>
      <c r="L74" s="70">
        <f t="shared" si="3"/>
        <v>18793</v>
      </c>
    </row>
    <row r="75" spans="1:12" s="11" customFormat="1" ht="21">
      <c r="A75" s="24" t="s">
        <v>154</v>
      </c>
      <c r="B75" s="13" t="s">
        <v>168</v>
      </c>
      <c r="C75" s="3" t="s">
        <v>155</v>
      </c>
      <c r="D75" s="12" t="s">
        <v>114</v>
      </c>
      <c r="E75" s="15" t="s">
        <v>119</v>
      </c>
      <c r="F75" s="69">
        <v>15000</v>
      </c>
      <c r="G75" s="23">
        <f t="shared" si="0"/>
        <v>430.5</v>
      </c>
      <c r="H75" s="22">
        <v>0</v>
      </c>
      <c r="I75" s="73">
        <f t="shared" si="1"/>
        <v>456</v>
      </c>
      <c r="J75" s="23">
        <v>25</v>
      </c>
      <c r="K75" s="70">
        <f t="shared" si="2"/>
        <v>911.5</v>
      </c>
      <c r="L75" s="70">
        <f t="shared" si="3"/>
        <v>14088.5</v>
      </c>
    </row>
    <row r="76" spans="1:12" s="37" customFormat="1" ht="21">
      <c r="A76" s="24" t="s">
        <v>67</v>
      </c>
      <c r="B76" s="109" t="s">
        <v>168</v>
      </c>
      <c r="C76" s="24" t="s">
        <v>5</v>
      </c>
      <c r="D76" s="35" t="s">
        <v>26</v>
      </c>
      <c r="E76" s="44" t="s">
        <v>120</v>
      </c>
      <c r="F76" s="69">
        <v>20000</v>
      </c>
      <c r="G76" s="23">
        <f t="shared" si="0"/>
        <v>574</v>
      </c>
      <c r="H76" s="43">
        <v>0</v>
      </c>
      <c r="I76" s="73">
        <f t="shared" si="1"/>
        <v>608</v>
      </c>
      <c r="J76" s="69">
        <v>25</v>
      </c>
      <c r="K76" s="70">
        <f t="shared" si="2"/>
        <v>1207</v>
      </c>
      <c r="L76" s="70">
        <f t="shared" si="3"/>
        <v>18793</v>
      </c>
    </row>
    <row r="77" spans="1:12" s="11" customFormat="1" ht="21">
      <c r="A77" s="24" t="s">
        <v>160</v>
      </c>
      <c r="B77" s="13" t="s">
        <v>168</v>
      </c>
      <c r="C77" s="3" t="s">
        <v>155</v>
      </c>
      <c r="D77" s="12" t="s">
        <v>114</v>
      </c>
      <c r="E77" s="15" t="s">
        <v>119</v>
      </c>
      <c r="F77" s="69">
        <v>20000</v>
      </c>
      <c r="G77" s="23">
        <f t="shared" si="0"/>
        <v>574</v>
      </c>
      <c r="H77" s="22">
        <v>0</v>
      </c>
      <c r="I77" s="73">
        <f t="shared" si="1"/>
        <v>608</v>
      </c>
      <c r="J77" s="23">
        <v>25</v>
      </c>
      <c r="K77" s="70">
        <f t="shared" si="2"/>
        <v>1207</v>
      </c>
      <c r="L77" s="70">
        <f t="shared" si="3"/>
        <v>18793</v>
      </c>
    </row>
    <row r="78" spans="1:12" s="11" customFormat="1" ht="21">
      <c r="A78" s="24" t="s">
        <v>163</v>
      </c>
      <c r="B78" s="13" t="s">
        <v>168</v>
      </c>
      <c r="C78" s="3" t="s">
        <v>9</v>
      </c>
      <c r="D78" s="12" t="s">
        <v>114</v>
      </c>
      <c r="E78" s="15" t="s">
        <v>120</v>
      </c>
      <c r="F78" s="69">
        <v>15000</v>
      </c>
      <c r="G78" s="23">
        <f t="shared" si="0"/>
        <v>430.5</v>
      </c>
      <c r="H78" s="22">
        <v>0</v>
      </c>
      <c r="I78" s="73">
        <f t="shared" si="1"/>
        <v>456</v>
      </c>
      <c r="J78" s="23">
        <v>25</v>
      </c>
      <c r="K78" s="70">
        <f t="shared" si="2"/>
        <v>911.5</v>
      </c>
      <c r="L78" s="70">
        <f t="shared" si="3"/>
        <v>14088.5</v>
      </c>
    </row>
    <row r="79" spans="1:12" s="11" customFormat="1" ht="21">
      <c r="A79" s="24" t="s">
        <v>187</v>
      </c>
      <c r="B79" s="13" t="s">
        <v>168</v>
      </c>
      <c r="C79" s="3" t="s">
        <v>137</v>
      </c>
      <c r="D79" s="12" t="s">
        <v>114</v>
      </c>
      <c r="E79" s="15" t="s">
        <v>120</v>
      </c>
      <c r="F79" s="69">
        <v>30000</v>
      </c>
      <c r="G79" s="23">
        <f t="shared" si="0"/>
        <v>861</v>
      </c>
      <c r="H79" s="22">
        <v>0</v>
      </c>
      <c r="I79" s="73">
        <f t="shared" si="1"/>
        <v>912</v>
      </c>
      <c r="J79" s="23">
        <v>25</v>
      </c>
      <c r="K79" s="70">
        <f t="shared" si="2"/>
        <v>1798</v>
      </c>
      <c r="L79" s="70">
        <f t="shared" si="3"/>
        <v>28202</v>
      </c>
    </row>
    <row r="80" spans="1:12" s="11" customFormat="1" ht="21">
      <c r="A80" s="24" t="s">
        <v>206</v>
      </c>
      <c r="B80" s="13" t="s">
        <v>207</v>
      </c>
      <c r="C80" s="3" t="s">
        <v>43</v>
      </c>
      <c r="D80" s="12" t="s">
        <v>114</v>
      </c>
      <c r="E80" s="15" t="s">
        <v>119</v>
      </c>
      <c r="F80" s="69">
        <v>20000</v>
      </c>
      <c r="G80" s="23">
        <f t="shared" si="0"/>
        <v>574</v>
      </c>
      <c r="H80" s="22">
        <v>0</v>
      </c>
      <c r="I80" s="73">
        <f t="shared" si="1"/>
        <v>608</v>
      </c>
      <c r="J80" s="23">
        <v>25</v>
      </c>
      <c r="K80" s="70">
        <f t="shared" si="2"/>
        <v>1207</v>
      </c>
      <c r="L80" s="70">
        <f t="shared" si="3"/>
        <v>18793</v>
      </c>
    </row>
    <row r="81" spans="1:12" s="37" customFormat="1" ht="21">
      <c r="A81" s="24" t="s">
        <v>80</v>
      </c>
      <c r="B81" s="13" t="s">
        <v>125</v>
      </c>
      <c r="C81" s="3" t="s">
        <v>23</v>
      </c>
      <c r="D81" s="12" t="s">
        <v>26</v>
      </c>
      <c r="E81" s="15" t="s">
        <v>119</v>
      </c>
      <c r="F81" s="23">
        <v>35000</v>
      </c>
      <c r="G81" s="23">
        <f t="shared" ref="G81:G109" si="4">+F81*2.87%</f>
        <v>1004.5</v>
      </c>
      <c r="H81" s="70">
        <v>0</v>
      </c>
      <c r="I81" s="73">
        <f t="shared" ref="I81:I108" si="5">+F81*3.04%</f>
        <v>1064</v>
      </c>
      <c r="J81" s="107">
        <v>25</v>
      </c>
      <c r="K81" s="70">
        <f t="shared" ref="K81:K109" si="6">SUM(G81:J81)</f>
        <v>2093.5</v>
      </c>
      <c r="L81" s="70">
        <f t="shared" ref="L81:L109" si="7">+F81-K81</f>
        <v>32906.5</v>
      </c>
    </row>
    <row r="82" spans="1:12" s="11" customFormat="1" ht="21">
      <c r="A82" s="24" t="s">
        <v>81</v>
      </c>
      <c r="B82" s="13" t="s">
        <v>125</v>
      </c>
      <c r="C82" s="3" t="s">
        <v>8</v>
      </c>
      <c r="D82" s="35" t="s">
        <v>114</v>
      </c>
      <c r="E82" s="44" t="s">
        <v>120</v>
      </c>
      <c r="F82" s="23">
        <v>33000</v>
      </c>
      <c r="G82" s="23">
        <f t="shared" si="4"/>
        <v>947.1</v>
      </c>
      <c r="H82" s="72">
        <v>0</v>
      </c>
      <c r="I82" s="73">
        <f t="shared" si="5"/>
        <v>1003.2</v>
      </c>
      <c r="J82" s="41">
        <v>25</v>
      </c>
      <c r="K82" s="70">
        <f t="shared" si="6"/>
        <v>1975.3000000000002</v>
      </c>
      <c r="L82" s="70">
        <f t="shared" si="7"/>
        <v>31024.7</v>
      </c>
    </row>
    <row r="83" spans="1:12" s="21" customFormat="1" ht="21">
      <c r="A83" s="24" t="s">
        <v>159</v>
      </c>
      <c r="B83" s="13" t="s">
        <v>125</v>
      </c>
      <c r="C83" s="3" t="s">
        <v>23</v>
      </c>
      <c r="D83" s="12" t="s">
        <v>114</v>
      </c>
      <c r="E83" s="15" t="s">
        <v>119</v>
      </c>
      <c r="F83" s="23">
        <v>30000</v>
      </c>
      <c r="G83" s="23">
        <f t="shared" si="4"/>
        <v>861</v>
      </c>
      <c r="H83" s="22">
        <v>0</v>
      </c>
      <c r="I83" s="73">
        <f t="shared" si="5"/>
        <v>912</v>
      </c>
      <c r="J83" s="23">
        <v>25</v>
      </c>
      <c r="K83" s="70">
        <f t="shared" si="6"/>
        <v>1798</v>
      </c>
      <c r="L83" s="70">
        <f t="shared" si="7"/>
        <v>28202</v>
      </c>
    </row>
    <row r="84" spans="1:12" s="37" customFormat="1" ht="21">
      <c r="A84" s="24" t="s">
        <v>185</v>
      </c>
      <c r="B84" s="13" t="s">
        <v>125</v>
      </c>
      <c r="C84" s="3" t="s">
        <v>24</v>
      </c>
      <c r="D84" s="12" t="s">
        <v>26</v>
      </c>
      <c r="E84" s="66" t="s">
        <v>119</v>
      </c>
      <c r="F84" s="23">
        <v>50000</v>
      </c>
      <c r="G84" s="23">
        <f t="shared" si="4"/>
        <v>1435</v>
      </c>
      <c r="H84" s="23">
        <v>1854</v>
      </c>
      <c r="I84" s="73">
        <f t="shared" si="5"/>
        <v>1520</v>
      </c>
      <c r="J84" s="23">
        <v>25</v>
      </c>
      <c r="K84" s="70">
        <f t="shared" si="6"/>
        <v>4834</v>
      </c>
      <c r="L84" s="70">
        <f t="shared" si="7"/>
        <v>45166</v>
      </c>
    </row>
    <row r="85" spans="1:12" s="11" customFormat="1" ht="21">
      <c r="A85" s="24" t="s">
        <v>184</v>
      </c>
      <c r="B85" s="13" t="s">
        <v>125</v>
      </c>
      <c r="C85" s="24" t="s">
        <v>23</v>
      </c>
      <c r="D85" s="35" t="s">
        <v>114</v>
      </c>
      <c r="E85" s="44" t="s">
        <v>120</v>
      </c>
      <c r="F85" s="23">
        <v>25000</v>
      </c>
      <c r="G85" s="23">
        <f t="shared" si="4"/>
        <v>717.5</v>
      </c>
      <c r="H85" s="43">
        <v>0</v>
      </c>
      <c r="I85" s="73">
        <f t="shared" si="5"/>
        <v>760</v>
      </c>
      <c r="J85" s="69">
        <v>25</v>
      </c>
      <c r="K85" s="70">
        <f t="shared" si="6"/>
        <v>1502.5</v>
      </c>
      <c r="L85" s="70">
        <f t="shared" si="7"/>
        <v>23497.5</v>
      </c>
    </row>
    <row r="86" spans="1:12" s="11" customFormat="1" ht="21">
      <c r="A86" s="24" t="s">
        <v>48</v>
      </c>
      <c r="B86" s="13" t="s">
        <v>171</v>
      </c>
      <c r="C86" s="3" t="s">
        <v>23</v>
      </c>
      <c r="D86" s="12" t="s">
        <v>26</v>
      </c>
      <c r="E86" s="15" t="s">
        <v>119</v>
      </c>
      <c r="F86" s="23">
        <v>25000</v>
      </c>
      <c r="G86" s="23">
        <f t="shared" si="4"/>
        <v>717.5</v>
      </c>
      <c r="H86" s="22">
        <v>0</v>
      </c>
      <c r="I86" s="73">
        <f t="shared" si="5"/>
        <v>760</v>
      </c>
      <c r="J86" s="23">
        <v>25</v>
      </c>
      <c r="K86" s="70">
        <f t="shared" si="6"/>
        <v>1502.5</v>
      </c>
      <c r="L86" s="70">
        <f t="shared" si="7"/>
        <v>23497.5</v>
      </c>
    </row>
    <row r="87" spans="1:12" s="11" customFormat="1" ht="21">
      <c r="A87" s="24" t="s">
        <v>49</v>
      </c>
      <c r="B87" s="13" t="s">
        <v>171</v>
      </c>
      <c r="C87" s="3" t="s">
        <v>23</v>
      </c>
      <c r="D87" s="12" t="s">
        <v>26</v>
      </c>
      <c r="E87" s="15" t="s">
        <v>120</v>
      </c>
      <c r="F87" s="23">
        <v>25000</v>
      </c>
      <c r="G87" s="23">
        <f t="shared" si="4"/>
        <v>717.5</v>
      </c>
      <c r="H87" s="22">
        <v>0</v>
      </c>
      <c r="I87" s="73">
        <f t="shared" si="5"/>
        <v>760</v>
      </c>
      <c r="J87" s="23">
        <v>25</v>
      </c>
      <c r="K87" s="70">
        <f t="shared" si="6"/>
        <v>1502.5</v>
      </c>
      <c r="L87" s="70">
        <f t="shared" si="7"/>
        <v>23497.5</v>
      </c>
    </row>
    <row r="88" spans="1:12" s="11" customFormat="1" ht="21">
      <c r="A88" s="24" t="s">
        <v>50</v>
      </c>
      <c r="B88" s="13" t="s">
        <v>171</v>
      </c>
      <c r="C88" s="3" t="s">
        <v>23</v>
      </c>
      <c r="D88" s="12" t="s">
        <v>26</v>
      </c>
      <c r="E88" s="15" t="s">
        <v>119</v>
      </c>
      <c r="F88" s="23">
        <v>25000</v>
      </c>
      <c r="G88" s="23">
        <f t="shared" si="4"/>
        <v>717.5</v>
      </c>
      <c r="H88" s="22">
        <v>0</v>
      </c>
      <c r="I88" s="73">
        <f t="shared" si="5"/>
        <v>760</v>
      </c>
      <c r="J88" s="23">
        <v>25</v>
      </c>
      <c r="K88" s="70">
        <f t="shared" si="6"/>
        <v>1502.5</v>
      </c>
      <c r="L88" s="70">
        <f t="shared" si="7"/>
        <v>23497.5</v>
      </c>
    </row>
    <row r="89" spans="1:12" s="11" customFormat="1" ht="21">
      <c r="A89" s="24" t="s">
        <v>62</v>
      </c>
      <c r="B89" s="13" t="s">
        <v>171</v>
      </c>
      <c r="C89" s="3" t="s">
        <v>23</v>
      </c>
      <c r="D89" s="12" t="s">
        <v>26</v>
      </c>
      <c r="E89" s="15" t="s">
        <v>119</v>
      </c>
      <c r="F89" s="23">
        <v>25000</v>
      </c>
      <c r="G89" s="23">
        <f t="shared" si="4"/>
        <v>717.5</v>
      </c>
      <c r="H89" s="22">
        <v>0</v>
      </c>
      <c r="I89" s="73">
        <f t="shared" si="5"/>
        <v>760</v>
      </c>
      <c r="J89" s="23">
        <v>25</v>
      </c>
      <c r="K89" s="70">
        <f t="shared" si="6"/>
        <v>1502.5</v>
      </c>
      <c r="L89" s="70">
        <f t="shared" si="7"/>
        <v>23497.5</v>
      </c>
    </row>
    <row r="90" spans="1:12" s="11" customFormat="1" ht="21">
      <c r="A90" s="24" t="s">
        <v>63</v>
      </c>
      <c r="B90" s="13" t="s">
        <v>171</v>
      </c>
      <c r="C90" s="3" t="s">
        <v>23</v>
      </c>
      <c r="D90" s="12" t="s">
        <v>26</v>
      </c>
      <c r="E90" s="15" t="s">
        <v>119</v>
      </c>
      <c r="F90" s="23">
        <v>25000</v>
      </c>
      <c r="G90" s="23">
        <f t="shared" si="4"/>
        <v>717.5</v>
      </c>
      <c r="H90" s="22">
        <v>0</v>
      </c>
      <c r="I90" s="73">
        <f t="shared" si="5"/>
        <v>760</v>
      </c>
      <c r="J90" s="23">
        <v>25</v>
      </c>
      <c r="K90" s="70">
        <f t="shared" si="6"/>
        <v>1502.5</v>
      </c>
      <c r="L90" s="70">
        <f t="shared" si="7"/>
        <v>23497.5</v>
      </c>
    </row>
    <row r="91" spans="1:12" s="11" customFormat="1" ht="21">
      <c r="A91" s="24" t="s">
        <v>64</v>
      </c>
      <c r="B91" s="13" t="s">
        <v>171</v>
      </c>
      <c r="C91" s="3" t="s">
        <v>24</v>
      </c>
      <c r="D91" s="12" t="s">
        <v>26</v>
      </c>
      <c r="E91" s="15" t="s">
        <v>119</v>
      </c>
      <c r="F91" s="23">
        <v>48000</v>
      </c>
      <c r="G91" s="23">
        <f t="shared" si="4"/>
        <v>1377.6</v>
      </c>
      <c r="H91" s="70">
        <v>1571.73</v>
      </c>
      <c r="I91" s="73">
        <f t="shared" si="5"/>
        <v>1459.2</v>
      </c>
      <c r="J91" s="23">
        <v>25</v>
      </c>
      <c r="K91" s="70">
        <f t="shared" si="6"/>
        <v>4433.53</v>
      </c>
      <c r="L91" s="70">
        <f t="shared" si="7"/>
        <v>43566.47</v>
      </c>
    </row>
    <row r="92" spans="1:12" s="11" customFormat="1" ht="21">
      <c r="A92" s="24" t="s">
        <v>65</v>
      </c>
      <c r="B92" s="13" t="s">
        <v>171</v>
      </c>
      <c r="C92" s="3" t="s">
        <v>23</v>
      </c>
      <c r="D92" s="12" t="s">
        <v>26</v>
      </c>
      <c r="E92" s="15" t="s">
        <v>119</v>
      </c>
      <c r="F92" s="23">
        <v>25000</v>
      </c>
      <c r="G92" s="23">
        <f t="shared" si="4"/>
        <v>717.5</v>
      </c>
      <c r="H92" s="22">
        <v>0</v>
      </c>
      <c r="I92" s="73">
        <f t="shared" si="5"/>
        <v>760</v>
      </c>
      <c r="J92" s="23">
        <v>25</v>
      </c>
      <c r="K92" s="70">
        <f t="shared" si="6"/>
        <v>1502.5</v>
      </c>
      <c r="L92" s="70">
        <f t="shared" si="7"/>
        <v>23497.5</v>
      </c>
    </row>
    <row r="93" spans="1:12" s="11" customFormat="1" ht="21">
      <c r="A93" s="24" t="s">
        <v>66</v>
      </c>
      <c r="B93" s="13" t="s">
        <v>171</v>
      </c>
      <c r="C93" s="3" t="s">
        <v>23</v>
      </c>
      <c r="D93" s="12" t="s">
        <v>26</v>
      </c>
      <c r="E93" s="15" t="s">
        <v>119</v>
      </c>
      <c r="F93" s="23">
        <v>25000</v>
      </c>
      <c r="G93" s="23">
        <f t="shared" si="4"/>
        <v>717.5</v>
      </c>
      <c r="H93" s="22">
        <v>0</v>
      </c>
      <c r="I93" s="73">
        <f t="shared" si="5"/>
        <v>760</v>
      </c>
      <c r="J93" s="23">
        <v>25</v>
      </c>
      <c r="K93" s="70">
        <f t="shared" si="6"/>
        <v>1502.5</v>
      </c>
      <c r="L93" s="70">
        <f t="shared" si="7"/>
        <v>23497.5</v>
      </c>
    </row>
    <row r="94" spans="1:12" s="11" customFormat="1" ht="21">
      <c r="A94" s="24" t="s">
        <v>112</v>
      </c>
      <c r="B94" s="13" t="s">
        <v>171</v>
      </c>
      <c r="C94" s="3" t="s">
        <v>23</v>
      </c>
      <c r="D94" s="12" t="s">
        <v>26</v>
      </c>
      <c r="E94" s="15" t="s">
        <v>119</v>
      </c>
      <c r="F94" s="23">
        <v>23000</v>
      </c>
      <c r="G94" s="23">
        <f t="shared" si="4"/>
        <v>660.1</v>
      </c>
      <c r="H94" s="22"/>
      <c r="I94" s="73">
        <f t="shared" si="5"/>
        <v>699.2</v>
      </c>
      <c r="J94" s="23">
        <v>25</v>
      </c>
      <c r="K94" s="70">
        <f t="shared" si="6"/>
        <v>1384.3000000000002</v>
      </c>
      <c r="L94" s="70">
        <f t="shared" si="7"/>
        <v>21615.7</v>
      </c>
    </row>
    <row r="95" spans="1:12" s="11" customFormat="1" ht="21">
      <c r="A95" s="24" t="s">
        <v>52</v>
      </c>
      <c r="B95" s="13" t="s">
        <v>172</v>
      </c>
      <c r="C95" s="3" t="s">
        <v>12</v>
      </c>
      <c r="D95" s="12" t="s">
        <v>26</v>
      </c>
      <c r="E95" s="15" t="s">
        <v>120</v>
      </c>
      <c r="F95" s="23">
        <v>23000</v>
      </c>
      <c r="G95" s="23">
        <f t="shared" si="4"/>
        <v>660.1</v>
      </c>
      <c r="H95" s="22">
        <v>0</v>
      </c>
      <c r="I95" s="73">
        <f t="shared" si="5"/>
        <v>699.2</v>
      </c>
      <c r="J95" s="23">
        <v>1740.46</v>
      </c>
      <c r="K95" s="70">
        <f t="shared" si="6"/>
        <v>3099.76</v>
      </c>
      <c r="L95" s="70">
        <f t="shared" si="7"/>
        <v>19900.239999999998</v>
      </c>
    </row>
    <row r="96" spans="1:12" s="11" customFormat="1" ht="21">
      <c r="A96" s="24" t="s">
        <v>53</v>
      </c>
      <c r="B96" s="13" t="s">
        <v>172</v>
      </c>
      <c r="C96" s="3" t="s">
        <v>5</v>
      </c>
      <c r="D96" s="12" t="s">
        <v>26</v>
      </c>
      <c r="E96" s="15" t="s">
        <v>120</v>
      </c>
      <c r="F96" s="23">
        <v>30000</v>
      </c>
      <c r="G96" s="23">
        <f t="shared" si="4"/>
        <v>861</v>
      </c>
      <c r="H96" s="22">
        <v>0</v>
      </c>
      <c r="I96" s="73">
        <f t="shared" si="5"/>
        <v>912</v>
      </c>
      <c r="J96" s="23">
        <v>25</v>
      </c>
      <c r="K96" s="70">
        <f t="shared" si="6"/>
        <v>1798</v>
      </c>
      <c r="L96" s="70">
        <f t="shared" si="7"/>
        <v>28202</v>
      </c>
    </row>
    <row r="97" spans="1:12" s="11" customFormat="1" ht="21">
      <c r="A97" s="24" t="s">
        <v>72</v>
      </c>
      <c r="B97" s="13" t="s">
        <v>172</v>
      </c>
      <c r="C97" s="3" t="s">
        <v>124</v>
      </c>
      <c r="D97" s="12" t="s">
        <v>26</v>
      </c>
      <c r="E97" s="15" t="s">
        <v>119</v>
      </c>
      <c r="F97" s="23">
        <v>35000</v>
      </c>
      <c r="G97" s="23">
        <f t="shared" si="4"/>
        <v>1004.5</v>
      </c>
      <c r="H97" s="22">
        <v>0</v>
      </c>
      <c r="I97" s="73">
        <f t="shared" si="5"/>
        <v>1064</v>
      </c>
      <c r="J97" s="23">
        <v>25</v>
      </c>
      <c r="K97" s="70">
        <f t="shared" si="6"/>
        <v>2093.5</v>
      </c>
      <c r="L97" s="70">
        <f t="shared" si="7"/>
        <v>32906.5</v>
      </c>
    </row>
    <row r="98" spans="1:12" s="11" customFormat="1" ht="21">
      <c r="A98" s="24" t="s">
        <v>68</v>
      </c>
      <c r="B98" s="13" t="s">
        <v>172</v>
      </c>
      <c r="C98" s="3" t="s">
        <v>12</v>
      </c>
      <c r="D98" s="12" t="s">
        <v>26</v>
      </c>
      <c r="E98" s="15" t="s">
        <v>120</v>
      </c>
      <c r="F98" s="23">
        <v>25000</v>
      </c>
      <c r="G98" s="23">
        <f t="shared" si="4"/>
        <v>717.5</v>
      </c>
      <c r="H98" s="22">
        <v>0</v>
      </c>
      <c r="I98" s="73">
        <f t="shared" si="5"/>
        <v>760</v>
      </c>
      <c r="J98" s="23">
        <v>25</v>
      </c>
      <c r="K98" s="70">
        <f t="shared" si="6"/>
        <v>1502.5</v>
      </c>
      <c r="L98" s="70">
        <f t="shared" si="7"/>
        <v>23497.5</v>
      </c>
    </row>
    <row r="99" spans="1:12" s="11" customFormat="1" ht="21">
      <c r="A99" s="24" t="s">
        <v>69</v>
      </c>
      <c r="B99" s="13" t="s">
        <v>172</v>
      </c>
      <c r="C99" s="3" t="s">
        <v>43</v>
      </c>
      <c r="D99" s="12" t="s">
        <v>26</v>
      </c>
      <c r="E99" s="15" t="s">
        <v>119</v>
      </c>
      <c r="F99" s="23">
        <v>25000</v>
      </c>
      <c r="G99" s="23">
        <f t="shared" si="4"/>
        <v>717.5</v>
      </c>
      <c r="H99" s="22">
        <v>0</v>
      </c>
      <c r="I99" s="73">
        <f t="shared" si="5"/>
        <v>760</v>
      </c>
      <c r="J99" s="23">
        <v>25</v>
      </c>
      <c r="K99" s="70">
        <f t="shared" si="6"/>
        <v>1502.5</v>
      </c>
      <c r="L99" s="70">
        <f t="shared" si="7"/>
        <v>23497.5</v>
      </c>
    </row>
    <row r="100" spans="1:12" s="11" customFormat="1" ht="21">
      <c r="A100" s="24" t="s">
        <v>116</v>
      </c>
      <c r="B100" s="13" t="s">
        <v>172</v>
      </c>
      <c r="C100" s="3" t="s">
        <v>9</v>
      </c>
      <c r="D100" s="12" t="s">
        <v>26</v>
      </c>
      <c r="E100" s="15" t="s">
        <v>120</v>
      </c>
      <c r="F100" s="23">
        <v>13000</v>
      </c>
      <c r="G100" s="23">
        <f t="shared" si="4"/>
        <v>373.1</v>
      </c>
      <c r="H100" s="22">
        <v>0</v>
      </c>
      <c r="I100" s="73">
        <f t="shared" si="5"/>
        <v>395.2</v>
      </c>
      <c r="J100" s="23">
        <v>25</v>
      </c>
      <c r="K100" s="70">
        <f t="shared" si="6"/>
        <v>793.3</v>
      </c>
      <c r="L100" s="70">
        <f t="shared" si="7"/>
        <v>12206.7</v>
      </c>
    </row>
    <row r="101" spans="1:12" s="11" customFormat="1" ht="21">
      <c r="A101" s="24" t="s">
        <v>131</v>
      </c>
      <c r="B101" s="13" t="s">
        <v>172</v>
      </c>
      <c r="C101" s="3" t="s">
        <v>132</v>
      </c>
      <c r="D101" s="12" t="s">
        <v>114</v>
      </c>
      <c r="E101" s="15" t="s">
        <v>120</v>
      </c>
      <c r="F101" s="23">
        <v>25000</v>
      </c>
      <c r="G101" s="23">
        <f t="shared" si="4"/>
        <v>717.5</v>
      </c>
      <c r="H101" s="22"/>
      <c r="I101" s="73">
        <f t="shared" si="5"/>
        <v>760</v>
      </c>
      <c r="J101" s="23">
        <v>25</v>
      </c>
      <c r="K101" s="70">
        <f t="shared" si="6"/>
        <v>1502.5</v>
      </c>
      <c r="L101" s="70">
        <f t="shared" si="7"/>
        <v>23497.5</v>
      </c>
    </row>
    <row r="102" spans="1:12" s="11" customFormat="1" ht="21">
      <c r="A102" s="24" t="s">
        <v>134</v>
      </c>
      <c r="B102" s="13" t="s">
        <v>172</v>
      </c>
      <c r="C102" s="3" t="s">
        <v>9</v>
      </c>
      <c r="D102" s="12" t="s">
        <v>26</v>
      </c>
      <c r="E102" s="15" t="s">
        <v>120</v>
      </c>
      <c r="F102" s="23">
        <v>13000</v>
      </c>
      <c r="G102" s="23">
        <f t="shared" si="4"/>
        <v>373.1</v>
      </c>
      <c r="H102" s="22">
        <v>0</v>
      </c>
      <c r="I102" s="73">
        <f t="shared" si="5"/>
        <v>395.2</v>
      </c>
      <c r="J102" s="23">
        <v>25</v>
      </c>
      <c r="K102" s="70">
        <f t="shared" si="6"/>
        <v>793.3</v>
      </c>
      <c r="L102" s="70">
        <f t="shared" si="7"/>
        <v>12206.7</v>
      </c>
    </row>
    <row r="103" spans="1:12" s="11" customFormat="1" ht="21">
      <c r="A103" s="24" t="s">
        <v>157</v>
      </c>
      <c r="B103" s="13" t="s">
        <v>172</v>
      </c>
      <c r="C103" s="3" t="s">
        <v>141</v>
      </c>
      <c r="D103" s="12" t="s">
        <v>26</v>
      </c>
      <c r="E103" s="15" t="s">
        <v>119</v>
      </c>
      <c r="F103" s="23">
        <v>15000</v>
      </c>
      <c r="G103" s="23">
        <f t="shared" si="4"/>
        <v>430.5</v>
      </c>
      <c r="H103" s="22">
        <v>0</v>
      </c>
      <c r="I103" s="73">
        <f t="shared" si="5"/>
        <v>456</v>
      </c>
      <c r="J103" s="23">
        <v>25</v>
      </c>
      <c r="K103" s="70">
        <f t="shared" si="6"/>
        <v>911.5</v>
      </c>
      <c r="L103" s="70">
        <f t="shared" si="7"/>
        <v>14088.5</v>
      </c>
    </row>
    <row r="104" spans="1:12" s="11" customFormat="1" ht="21">
      <c r="A104" s="24" t="s">
        <v>142</v>
      </c>
      <c r="B104" s="13" t="s">
        <v>172</v>
      </c>
      <c r="C104" s="3" t="s">
        <v>43</v>
      </c>
      <c r="D104" s="12" t="s">
        <v>26</v>
      </c>
      <c r="E104" s="15" t="s">
        <v>119</v>
      </c>
      <c r="F104" s="23">
        <v>12000</v>
      </c>
      <c r="G104" s="23">
        <f t="shared" si="4"/>
        <v>344.4</v>
      </c>
      <c r="H104" s="22">
        <v>0</v>
      </c>
      <c r="I104" s="73">
        <f t="shared" si="5"/>
        <v>364.8</v>
      </c>
      <c r="J104" s="23">
        <v>25</v>
      </c>
      <c r="K104" s="70">
        <f t="shared" si="6"/>
        <v>734.2</v>
      </c>
      <c r="L104" s="70">
        <f t="shared" si="7"/>
        <v>11265.8</v>
      </c>
    </row>
    <row r="105" spans="1:12" s="11" customFormat="1" ht="21">
      <c r="A105" s="24" t="s">
        <v>150</v>
      </c>
      <c r="B105" s="13" t="s">
        <v>172</v>
      </c>
      <c r="C105" s="3" t="s">
        <v>47</v>
      </c>
      <c r="D105" s="12" t="s">
        <v>114</v>
      </c>
      <c r="E105" s="15" t="s">
        <v>119</v>
      </c>
      <c r="F105" s="23">
        <v>15000</v>
      </c>
      <c r="G105" s="23">
        <f t="shared" si="4"/>
        <v>430.5</v>
      </c>
      <c r="H105" s="22">
        <v>0</v>
      </c>
      <c r="I105" s="73">
        <f t="shared" si="5"/>
        <v>456</v>
      </c>
      <c r="J105" s="23">
        <v>25</v>
      </c>
      <c r="K105" s="70">
        <f t="shared" si="6"/>
        <v>911.5</v>
      </c>
      <c r="L105" s="70">
        <f t="shared" si="7"/>
        <v>14088.5</v>
      </c>
    </row>
    <row r="106" spans="1:12" s="37" customFormat="1" ht="21">
      <c r="A106" s="24" t="s">
        <v>151</v>
      </c>
      <c r="B106" s="13" t="s">
        <v>172</v>
      </c>
      <c r="C106" s="3" t="s">
        <v>89</v>
      </c>
      <c r="D106" s="12" t="s">
        <v>114</v>
      </c>
      <c r="E106" s="15" t="s">
        <v>119</v>
      </c>
      <c r="F106" s="23">
        <v>25000</v>
      </c>
      <c r="G106" s="23">
        <f t="shared" si="4"/>
        <v>717.5</v>
      </c>
      <c r="H106" s="22">
        <v>0</v>
      </c>
      <c r="I106" s="73">
        <f t="shared" si="5"/>
        <v>760</v>
      </c>
      <c r="J106" s="23">
        <v>25</v>
      </c>
      <c r="K106" s="70">
        <f t="shared" si="6"/>
        <v>1502.5</v>
      </c>
      <c r="L106" s="70">
        <f t="shared" si="7"/>
        <v>23497.5</v>
      </c>
    </row>
    <row r="107" spans="1:12" s="11" customFormat="1" ht="21">
      <c r="A107" s="24" t="s">
        <v>152</v>
      </c>
      <c r="B107" s="13" t="s">
        <v>172</v>
      </c>
      <c r="C107" s="24" t="s">
        <v>9</v>
      </c>
      <c r="D107" s="35" t="s">
        <v>114</v>
      </c>
      <c r="E107" s="44" t="s">
        <v>120</v>
      </c>
      <c r="F107" s="23">
        <v>11000</v>
      </c>
      <c r="G107" s="23">
        <f t="shared" si="4"/>
        <v>315.7</v>
      </c>
      <c r="H107" s="43">
        <v>0</v>
      </c>
      <c r="I107" s="73">
        <f t="shared" si="5"/>
        <v>334.4</v>
      </c>
      <c r="J107" s="69">
        <v>25</v>
      </c>
      <c r="K107" s="70">
        <f t="shared" si="6"/>
        <v>675.09999999999991</v>
      </c>
      <c r="L107" s="70">
        <f t="shared" si="7"/>
        <v>10324.9</v>
      </c>
    </row>
    <row r="108" spans="1:12" s="11" customFormat="1" ht="21">
      <c r="A108" s="24" t="s">
        <v>164</v>
      </c>
      <c r="B108" s="13" t="s">
        <v>172</v>
      </c>
      <c r="C108" s="3" t="s">
        <v>156</v>
      </c>
      <c r="D108" s="12" t="s">
        <v>114</v>
      </c>
      <c r="E108" s="15" t="s">
        <v>119</v>
      </c>
      <c r="F108" s="23">
        <v>15000</v>
      </c>
      <c r="G108" s="23">
        <f t="shared" si="4"/>
        <v>430.5</v>
      </c>
      <c r="H108" s="22">
        <v>0</v>
      </c>
      <c r="I108" s="73">
        <f t="shared" si="5"/>
        <v>456</v>
      </c>
      <c r="J108" s="23">
        <v>25</v>
      </c>
      <c r="K108" s="70">
        <f t="shared" si="6"/>
        <v>911.5</v>
      </c>
      <c r="L108" s="70">
        <f t="shared" si="7"/>
        <v>14088.5</v>
      </c>
    </row>
    <row r="109" spans="1:12" s="11" customFormat="1" ht="21">
      <c r="A109" s="24" t="s">
        <v>165</v>
      </c>
      <c r="B109" s="13" t="s">
        <v>197</v>
      </c>
      <c r="C109" s="3" t="s">
        <v>47</v>
      </c>
      <c r="D109" s="12" t="s">
        <v>114</v>
      </c>
      <c r="E109" s="15" t="s">
        <v>119</v>
      </c>
      <c r="F109" s="23">
        <v>20000</v>
      </c>
      <c r="G109" s="23">
        <f t="shared" si="4"/>
        <v>574</v>
      </c>
      <c r="H109" s="22">
        <v>0</v>
      </c>
      <c r="I109" s="73">
        <f>+F109*3.04%</f>
        <v>608</v>
      </c>
      <c r="J109" s="23">
        <v>25</v>
      </c>
      <c r="K109" s="70">
        <f t="shared" si="6"/>
        <v>1207</v>
      </c>
      <c r="L109" s="70">
        <f t="shared" si="7"/>
        <v>18793</v>
      </c>
    </row>
    <row r="110" spans="1:12" s="2" customFormat="1" ht="22.5" customHeight="1">
      <c r="A110" s="46" t="s">
        <v>16</v>
      </c>
      <c r="B110" s="38"/>
      <c r="C110" s="63">
        <v>94</v>
      </c>
      <c r="D110" s="64"/>
      <c r="E110" s="39"/>
      <c r="F110" s="40">
        <f t="shared" ref="F110:L110" si="8">SUM(F16:F109)</f>
        <v>3206850</v>
      </c>
      <c r="G110" s="40">
        <f t="shared" si="8"/>
        <v>92036.59500000003</v>
      </c>
      <c r="H110" s="40">
        <f t="shared" si="8"/>
        <v>149363.18000000002</v>
      </c>
      <c r="I110" s="110">
        <f>SUM(I16:I109)</f>
        <v>96477.379999999976</v>
      </c>
      <c r="J110" s="40">
        <f t="shared" si="8"/>
        <v>29797.359999999993</v>
      </c>
      <c r="K110" s="40">
        <f t="shared" si="8"/>
        <v>367674.51499999996</v>
      </c>
      <c r="L110" s="74">
        <f t="shared" si="8"/>
        <v>2839175.4850000013</v>
      </c>
    </row>
    <row r="111" spans="1:12" ht="18">
      <c r="A111" s="18"/>
      <c r="F111" s="8"/>
      <c r="G111" s="8"/>
      <c r="H111" s="8"/>
      <c r="I111" s="8"/>
      <c r="J111" s="8"/>
      <c r="K111" s="8"/>
      <c r="L111" s="8"/>
    </row>
    <row r="112" spans="1:12">
      <c r="F112" s="8"/>
      <c r="G112" s="8"/>
      <c r="H112" s="8"/>
      <c r="I112" s="111"/>
      <c r="J112" s="8"/>
      <c r="K112" s="8"/>
      <c r="L112" s="8"/>
    </row>
    <row r="113" spans="1:12">
      <c r="E113" s="62"/>
      <c r="F113" s="8"/>
      <c r="G113" s="8"/>
      <c r="H113" s="8"/>
      <c r="I113" s="8"/>
      <c r="J113" s="8"/>
      <c r="K113" s="8"/>
      <c r="L113" s="8"/>
    </row>
    <row r="115" spans="1:12">
      <c r="F115" s="6"/>
      <c r="G115" s="6"/>
      <c r="H115" s="7"/>
      <c r="I115" s="6"/>
      <c r="J115" s="6"/>
      <c r="K115" s="6"/>
      <c r="L115" s="6"/>
    </row>
    <row r="116" spans="1:12">
      <c r="F116" s="6"/>
      <c r="G116" s="6"/>
      <c r="H116" s="7"/>
      <c r="I116" s="6"/>
      <c r="J116" s="6"/>
      <c r="K116" s="6"/>
      <c r="L116" s="6"/>
    </row>
    <row r="117" spans="1:12">
      <c r="F117" s="6"/>
      <c r="G117" s="6"/>
      <c r="H117" s="7"/>
      <c r="I117" s="6"/>
      <c r="J117" s="6"/>
      <c r="K117" s="6"/>
      <c r="L117" s="6"/>
    </row>
    <row r="118" spans="1:12" s="9" customFormat="1" ht="15.75">
      <c r="A118" s="124" t="s">
        <v>204</v>
      </c>
      <c r="B118" s="124"/>
      <c r="C118" s="124"/>
      <c r="G118" s="10"/>
      <c r="H118" s="10"/>
      <c r="I118" s="10"/>
      <c r="J118" s="123" t="s">
        <v>201</v>
      </c>
      <c r="K118" s="123"/>
      <c r="L118" s="123"/>
    </row>
    <row r="119" spans="1:12" ht="15.75">
      <c r="A119" s="125" t="s">
        <v>203</v>
      </c>
      <c r="B119" s="125"/>
      <c r="C119" s="125"/>
      <c r="G119" s="8"/>
      <c r="H119" s="8"/>
      <c r="I119" s="8"/>
      <c r="J119" s="123" t="s">
        <v>202</v>
      </c>
      <c r="K119" s="123"/>
      <c r="L119" s="123"/>
    </row>
    <row r="120" spans="1:12" ht="18" customHeight="1"/>
    <row r="121" spans="1:12" ht="18.75">
      <c r="D121" s="48"/>
      <c r="E121" s="48"/>
      <c r="F121" s="48"/>
    </row>
  </sheetData>
  <mergeCells count="5">
    <mergeCell ref="A1:L14"/>
    <mergeCell ref="J118:L118"/>
    <mergeCell ref="J119:L119"/>
    <mergeCell ref="A118:C118"/>
    <mergeCell ref="A119:C119"/>
  </mergeCells>
  <phoneticPr fontId="17" type="noConversion"/>
  <printOptions horizontalCentered="1"/>
  <pageMargins left="0.15748031496062992" right="0.74803149606299213" top="0.74803149606299213" bottom="0.74803149606299213" header="0.27559055118110237" footer="0.31496062992125984"/>
  <pageSetup paperSize="212" scale="41" fitToHeight="0" orientation="landscape" r:id="rId1"/>
  <headerFooter>
    <oddFooter>&amp;R&amp;P</oddFooter>
  </headerFooter>
  <rowBreaks count="3" manualBreakCount="3">
    <brk id="54" max="11" man="1"/>
    <brk id="89" max="11" man="1"/>
    <brk id="121" max="16383" man="1"/>
  </rowBreaks>
  <colBreaks count="1" manualBreakCount="1">
    <brk id="12" max="1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M50"/>
  <sheetViews>
    <sheetView view="pageBreakPreview" topLeftCell="A10" zoomScale="64" zoomScaleNormal="100" zoomScaleSheetLayoutView="64" workbookViewId="0">
      <selection activeCell="B29" sqref="B29"/>
    </sheetView>
  </sheetViews>
  <sheetFormatPr baseColWidth="10" defaultRowHeight="15"/>
  <cols>
    <col min="1" max="1" width="41.5703125" customWidth="1"/>
    <col min="2" max="2" width="53.85546875" customWidth="1"/>
    <col min="3" max="3" width="57.85546875" customWidth="1"/>
    <col min="4" max="4" width="24.5703125" customWidth="1"/>
    <col min="5" max="5" width="18.28515625" customWidth="1"/>
    <col min="6" max="7" width="17.5703125" customWidth="1"/>
    <col min="8" max="8" width="14" customWidth="1"/>
    <col min="9" max="9" width="14.28515625" customWidth="1"/>
    <col min="10" max="10" width="14.140625" customWidth="1"/>
    <col min="11" max="11" width="14.42578125" customWidth="1"/>
    <col min="12" max="12" width="15.28515625" customWidth="1"/>
  </cols>
  <sheetData>
    <row r="2" spans="1:12" ht="15" customHeight="1"/>
    <row r="3" spans="1:12" ht="15" customHeight="1">
      <c r="A3" s="118" t="s">
        <v>211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5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ht="1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.75" customHeight="1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ht="15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ht="15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ht="15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ht="15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ht="15" customHeigh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ht="15" customHeight="1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ht="15" customHeight="1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ht="24" customHeight="1" thickBot="1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s="53" customFormat="1" ht="16.5" customHeight="1" thickBot="1">
      <c r="A16" s="98" t="s">
        <v>0</v>
      </c>
      <c r="B16" s="97" t="s">
        <v>29</v>
      </c>
      <c r="C16" s="100" t="s">
        <v>1</v>
      </c>
      <c r="D16" s="99" t="s">
        <v>27</v>
      </c>
      <c r="E16" s="97" t="s">
        <v>118</v>
      </c>
      <c r="F16" s="97" t="s">
        <v>15</v>
      </c>
      <c r="G16" s="97" t="s">
        <v>17</v>
      </c>
      <c r="H16" s="97" t="s">
        <v>18</v>
      </c>
      <c r="I16" s="97" t="s">
        <v>19</v>
      </c>
      <c r="J16" s="97" t="s">
        <v>20</v>
      </c>
      <c r="K16" s="97" t="s">
        <v>21</v>
      </c>
      <c r="L16" s="91" t="s">
        <v>22</v>
      </c>
    </row>
    <row r="17" spans="1:13" ht="21">
      <c r="A17" s="92" t="s">
        <v>86</v>
      </c>
      <c r="B17" s="83" t="s">
        <v>75</v>
      </c>
      <c r="C17" s="90" t="s">
        <v>87</v>
      </c>
      <c r="D17" s="93" t="s">
        <v>117</v>
      </c>
      <c r="E17" s="94" t="s">
        <v>120</v>
      </c>
      <c r="F17" s="95">
        <v>95000</v>
      </c>
      <c r="G17" s="96">
        <v>2726.5</v>
      </c>
      <c r="H17" s="96">
        <v>10929.24</v>
      </c>
      <c r="I17" s="96">
        <v>2888</v>
      </c>
      <c r="J17" s="95">
        <v>25</v>
      </c>
      <c r="K17" s="95">
        <v>16568.740000000002</v>
      </c>
      <c r="L17" s="95">
        <v>78431.259999999995</v>
      </c>
    </row>
    <row r="18" spans="1:13" ht="21">
      <c r="A18" s="88" t="s">
        <v>143</v>
      </c>
      <c r="B18" s="49" t="s">
        <v>78</v>
      </c>
      <c r="C18" s="80" t="s">
        <v>122</v>
      </c>
      <c r="D18" s="50" t="s">
        <v>117</v>
      </c>
      <c r="E18" s="15" t="s">
        <v>119</v>
      </c>
      <c r="F18" s="23">
        <v>55000</v>
      </c>
      <c r="G18" s="23">
        <v>1578.5</v>
      </c>
      <c r="H18" s="4">
        <v>2559.6799999999998</v>
      </c>
      <c r="I18" s="42">
        <v>1672</v>
      </c>
      <c r="J18" s="42">
        <v>25</v>
      </c>
      <c r="K18" s="4">
        <f>+G18+H18+I18+J18</f>
        <v>5835.18</v>
      </c>
      <c r="L18" s="4">
        <f>+F18-K18</f>
        <v>49164.82</v>
      </c>
    </row>
    <row r="19" spans="1:13" s="11" customFormat="1" ht="36.75">
      <c r="A19" s="88" t="s">
        <v>162</v>
      </c>
      <c r="B19" s="49" t="s">
        <v>129</v>
      </c>
      <c r="C19" s="80" t="s">
        <v>130</v>
      </c>
      <c r="D19" s="50" t="s">
        <v>117</v>
      </c>
      <c r="E19" s="15" t="s">
        <v>119</v>
      </c>
      <c r="F19" s="22">
        <v>85000</v>
      </c>
      <c r="G19" s="22">
        <v>2439.5</v>
      </c>
      <c r="H19" s="22">
        <v>8576.99</v>
      </c>
      <c r="I19" s="22">
        <v>2584</v>
      </c>
      <c r="J19" s="4">
        <v>25</v>
      </c>
      <c r="K19" s="4">
        <f>+G19+H19+I19+J19</f>
        <v>13625.49</v>
      </c>
      <c r="L19" s="4">
        <f>+F19-K19</f>
        <v>71374.509999999995</v>
      </c>
    </row>
    <row r="20" spans="1:13" s="11" customFormat="1" ht="37.5" customHeight="1">
      <c r="A20" s="88" t="s">
        <v>135</v>
      </c>
      <c r="B20" s="49" t="s">
        <v>77</v>
      </c>
      <c r="C20" s="80" t="s">
        <v>8</v>
      </c>
      <c r="D20" s="50" t="s">
        <v>117</v>
      </c>
      <c r="E20" s="15" t="s">
        <v>120</v>
      </c>
      <c r="F20" s="22">
        <v>45000</v>
      </c>
      <c r="G20" s="22">
        <v>1291.5</v>
      </c>
      <c r="H20" s="22">
        <v>1148.33</v>
      </c>
      <c r="I20" s="22">
        <v>1368</v>
      </c>
      <c r="J20" s="4">
        <v>25</v>
      </c>
      <c r="K20" s="4">
        <f>+G20+H20+I20+J20</f>
        <v>3832.83</v>
      </c>
      <c r="L20" s="4">
        <f>+F20-K20</f>
        <v>41167.17</v>
      </c>
    </row>
    <row r="21" spans="1:13" ht="21">
      <c r="A21" s="88" t="s">
        <v>105</v>
      </c>
      <c r="B21" s="49" t="s">
        <v>14</v>
      </c>
      <c r="C21" s="82" t="s">
        <v>24</v>
      </c>
      <c r="D21" s="51" t="s">
        <v>117</v>
      </c>
      <c r="E21" s="15" t="s">
        <v>119</v>
      </c>
      <c r="F21" s="4">
        <v>50000</v>
      </c>
      <c r="G21" s="22">
        <v>1435</v>
      </c>
      <c r="H21" s="22">
        <v>1854</v>
      </c>
      <c r="I21" s="4">
        <v>1520</v>
      </c>
      <c r="J21" s="4">
        <v>25</v>
      </c>
      <c r="K21" s="4">
        <v>4834</v>
      </c>
      <c r="L21" s="4">
        <f>+F21-G21-H21-I21-J21</f>
        <v>45166</v>
      </c>
    </row>
    <row r="22" spans="1:13" s="11" customFormat="1" ht="21">
      <c r="A22" s="88" t="s">
        <v>167</v>
      </c>
      <c r="B22" s="49" t="s">
        <v>173</v>
      </c>
      <c r="C22" s="80" t="s">
        <v>174</v>
      </c>
      <c r="D22" s="50" t="s">
        <v>117</v>
      </c>
      <c r="E22" s="19" t="s">
        <v>120</v>
      </c>
      <c r="F22" s="22">
        <v>35000</v>
      </c>
      <c r="G22" s="22">
        <v>1004.5</v>
      </c>
      <c r="H22" s="14">
        <v>0</v>
      </c>
      <c r="I22" s="22">
        <v>1064</v>
      </c>
      <c r="J22" s="4">
        <v>25</v>
      </c>
      <c r="K22" s="4">
        <v>2093.5</v>
      </c>
      <c r="L22" s="4">
        <v>32906.5</v>
      </c>
    </row>
    <row r="23" spans="1:13" s="37" customFormat="1" ht="20.25" customHeight="1">
      <c r="A23" s="52" t="s">
        <v>175</v>
      </c>
      <c r="B23" s="49" t="s">
        <v>75</v>
      </c>
      <c r="C23" s="82" t="s">
        <v>196</v>
      </c>
      <c r="D23" s="89" t="s">
        <v>117</v>
      </c>
      <c r="E23" s="19" t="s">
        <v>119</v>
      </c>
      <c r="F23" s="43">
        <v>40000</v>
      </c>
      <c r="G23" s="43">
        <v>1148</v>
      </c>
      <c r="H23" s="43">
        <v>442.65</v>
      </c>
      <c r="I23" s="43">
        <v>1216</v>
      </c>
      <c r="J23" s="42">
        <v>25</v>
      </c>
      <c r="K23" s="42">
        <v>2831.65</v>
      </c>
      <c r="L23" s="42">
        <v>37168.35</v>
      </c>
    </row>
    <row r="24" spans="1:13" s="37" customFormat="1" ht="21">
      <c r="A24" s="52" t="s">
        <v>188</v>
      </c>
      <c r="B24" s="49" t="s">
        <v>189</v>
      </c>
      <c r="C24" s="80" t="s">
        <v>8</v>
      </c>
      <c r="D24" s="89" t="s">
        <v>117</v>
      </c>
      <c r="E24" s="44" t="s">
        <v>119</v>
      </c>
      <c r="F24" s="41">
        <v>45000</v>
      </c>
      <c r="G24" s="36">
        <v>1291.5</v>
      </c>
      <c r="H24" s="36">
        <v>1148.33</v>
      </c>
      <c r="I24" s="36">
        <v>1368</v>
      </c>
      <c r="J24" s="42">
        <v>25</v>
      </c>
      <c r="K24" s="42">
        <f>+G24+H24+I24+J24</f>
        <v>3832.83</v>
      </c>
      <c r="L24" s="42">
        <f>+F24-K24</f>
        <v>41167.17</v>
      </c>
      <c r="M24" s="45"/>
    </row>
    <row r="25" spans="1:13" s="37" customFormat="1" ht="21">
      <c r="A25" s="24" t="s">
        <v>208</v>
      </c>
      <c r="B25" s="49" t="s">
        <v>75</v>
      </c>
      <c r="C25" s="81" t="s">
        <v>209</v>
      </c>
      <c r="D25" s="89" t="s">
        <v>117</v>
      </c>
      <c r="E25" s="15" t="s">
        <v>119</v>
      </c>
      <c r="F25" s="23">
        <v>75000</v>
      </c>
      <c r="G25" s="36">
        <v>2152.5</v>
      </c>
      <c r="H25" s="36">
        <v>6309.38</v>
      </c>
      <c r="I25" s="36">
        <v>2280</v>
      </c>
      <c r="J25" s="42">
        <v>25</v>
      </c>
      <c r="K25" s="42">
        <v>10766.88</v>
      </c>
      <c r="L25" s="42">
        <v>64233.120000000003</v>
      </c>
      <c r="M25" s="45"/>
    </row>
    <row r="26" spans="1:13" ht="21.75" thickBot="1">
      <c r="A26" s="83" t="s">
        <v>31</v>
      </c>
      <c r="B26" s="84"/>
      <c r="C26" s="85">
        <v>9</v>
      </c>
      <c r="D26" s="86"/>
      <c r="E26" s="86"/>
      <c r="F26" s="87">
        <f t="shared" ref="F26:L26" si="0">SUM(F17:F25)</f>
        <v>525000</v>
      </c>
      <c r="G26" s="87">
        <f t="shared" si="0"/>
        <v>15067.5</v>
      </c>
      <c r="H26" s="87">
        <f t="shared" si="0"/>
        <v>32968.6</v>
      </c>
      <c r="I26" s="87">
        <f t="shared" si="0"/>
        <v>15960</v>
      </c>
      <c r="J26" s="87">
        <f t="shared" si="0"/>
        <v>225</v>
      </c>
      <c r="K26" s="87">
        <f t="shared" si="0"/>
        <v>64221.100000000006</v>
      </c>
      <c r="L26" s="87">
        <f t="shared" si="0"/>
        <v>460778.89999999991</v>
      </c>
    </row>
    <row r="27" spans="1:13" ht="21">
      <c r="A27" s="75"/>
      <c r="B27" s="76"/>
      <c r="C27" s="77"/>
      <c r="D27" s="78"/>
      <c r="E27" s="78"/>
      <c r="F27" s="79"/>
      <c r="G27" s="79"/>
      <c r="H27" s="79"/>
      <c r="I27" s="79"/>
      <c r="J27" s="79"/>
      <c r="K27" s="79"/>
      <c r="L27" s="79"/>
    </row>
    <row r="28" spans="1:13" ht="21">
      <c r="A28" s="75"/>
      <c r="B28" s="76"/>
      <c r="C28" s="77"/>
      <c r="D28" s="78"/>
      <c r="E28" s="78"/>
      <c r="F28" s="79"/>
      <c r="G28" s="79"/>
      <c r="H28" s="79"/>
      <c r="I28" s="79"/>
      <c r="J28" s="79"/>
      <c r="K28" s="79"/>
      <c r="L28" s="79"/>
    </row>
    <row r="29" spans="1:13" ht="21">
      <c r="A29" s="75"/>
      <c r="B29" s="76"/>
      <c r="C29" s="77"/>
      <c r="D29" s="78"/>
      <c r="E29" s="78"/>
      <c r="F29" s="79"/>
      <c r="G29" s="79"/>
      <c r="H29" s="79"/>
      <c r="I29" s="79"/>
      <c r="J29" s="79"/>
      <c r="K29" s="79"/>
      <c r="L29" s="79"/>
    </row>
    <row r="30" spans="1:13" ht="21">
      <c r="A30" s="75"/>
      <c r="B30" s="76"/>
      <c r="C30" s="77"/>
      <c r="D30" s="78"/>
      <c r="E30" s="78"/>
      <c r="F30" s="79"/>
      <c r="G30" s="79"/>
      <c r="H30" s="79"/>
      <c r="I30" s="79"/>
      <c r="J30" s="79"/>
      <c r="K30" s="79"/>
      <c r="L30" s="79"/>
    </row>
    <row r="31" spans="1:13" ht="21">
      <c r="A31" s="75"/>
      <c r="B31" s="76"/>
      <c r="C31" s="77"/>
      <c r="D31" s="78"/>
      <c r="E31" s="78"/>
      <c r="F31" s="79"/>
      <c r="G31" s="79"/>
      <c r="H31" s="79"/>
      <c r="I31" s="79"/>
      <c r="J31" s="79"/>
      <c r="K31" s="79"/>
      <c r="L31" s="79"/>
    </row>
    <row r="32" spans="1:13" ht="21">
      <c r="A32" s="75"/>
      <c r="B32" s="76"/>
      <c r="C32" s="77"/>
      <c r="D32" s="78"/>
      <c r="E32" s="78"/>
      <c r="F32" s="79"/>
      <c r="G32" s="79"/>
      <c r="H32" s="79"/>
      <c r="I32" s="79"/>
      <c r="J32" s="79"/>
      <c r="K32" s="79"/>
      <c r="L32" s="79"/>
    </row>
    <row r="33" spans="1:12" ht="21">
      <c r="A33" s="75"/>
      <c r="B33" s="76"/>
      <c r="C33" s="77"/>
      <c r="D33" s="78"/>
      <c r="E33" s="78"/>
      <c r="F33" s="79"/>
      <c r="G33" s="79"/>
      <c r="H33" s="79"/>
      <c r="I33" s="79"/>
      <c r="J33" s="79"/>
      <c r="K33" s="79"/>
      <c r="L33" s="79"/>
    </row>
    <row r="43" spans="1:12" ht="18.75">
      <c r="B43" s="16"/>
      <c r="D43" s="126"/>
      <c r="E43" s="126"/>
      <c r="F43" s="126"/>
    </row>
    <row r="44" spans="1:12" ht="23.25" customHeight="1">
      <c r="B44" s="17"/>
      <c r="D44" s="127"/>
      <c r="E44" s="127"/>
      <c r="F44" s="127"/>
    </row>
    <row r="50" ht="27" customHeight="1"/>
  </sheetData>
  <autoFilter ref="A2:L16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D43:F43"/>
    <mergeCell ref="D44:F44"/>
    <mergeCell ref="A3:L15"/>
  </mergeCells>
  <pageMargins left="0.56000000000000005" right="0.25" top="0.75" bottom="0.75" header="0.3" footer="0.3"/>
  <pageSetup paperSize="212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zoomScale="89" zoomScaleNormal="89" zoomScaleSheetLayoutView="55" workbookViewId="0">
      <selection activeCell="A15" sqref="A15:C16"/>
    </sheetView>
  </sheetViews>
  <sheetFormatPr baseColWidth="10" defaultRowHeight="15"/>
  <cols>
    <col min="1" max="1" width="38.5703125" customWidth="1"/>
    <col min="2" max="2" width="15.5703125" customWidth="1"/>
    <col min="3" max="3" width="30.7109375" customWidth="1"/>
    <col min="4" max="4" width="12.5703125" customWidth="1"/>
    <col min="5" max="5" width="17.28515625" customWidth="1"/>
    <col min="6" max="6" width="18.42578125" customWidth="1"/>
  </cols>
  <sheetData>
    <row r="1" spans="1:8" ht="15" customHeight="1">
      <c r="A1" s="128" t="s">
        <v>212</v>
      </c>
      <c r="B1" s="129"/>
      <c r="C1" s="129"/>
      <c r="D1" s="129"/>
      <c r="E1" s="129"/>
      <c r="F1" s="130"/>
    </row>
    <row r="2" spans="1:8" ht="15" customHeight="1">
      <c r="A2" s="131"/>
      <c r="B2" s="132"/>
      <c r="C2" s="132"/>
      <c r="D2" s="132"/>
      <c r="E2" s="132"/>
      <c r="F2" s="133"/>
    </row>
    <row r="3" spans="1:8" ht="15" customHeight="1">
      <c r="A3" s="131"/>
      <c r="B3" s="132"/>
      <c r="C3" s="132"/>
      <c r="D3" s="132"/>
      <c r="E3" s="132"/>
      <c r="F3" s="133"/>
    </row>
    <row r="4" spans="1:8" ht="15" customHeight="1">
      <c r="A4" s="131"/>
      <c r="B4" s="132"/>
      <c r="C4" s="132"/>
      <c r="D4" s="132"/>
      <c r="E4" s="132"/>
      <c r="F4" s="133"/>
    </row>
    <row r="5" spans="1:8" ht="15" customHeight="1">
      <c r="A5" s="131"/>
      <c r="B5" s="132"/>
      <c r="C5" s="132"/>
      <c r="D5" s="132"/>
      <c r="E5" s="132"/>
      <c r="F5" s="133"/>
    </row>
    <row r="6" spans="1:8" ht="15.75" customHeight="1">
      <c r="A6" s="134"/>
      <c r="B6" s="135"/>
      <c r="C6" s="135"/>
      <c r="D6" s="135"/>
      <c r="E6" s="135"/>
      <c r="F6" s="136"/>
    </row>
    <row r="7" spans="1:8" ht="15.75" customHeight="1">
      <c r="A7" s="27"/>
      <c r="B7" s="28"/>
      <c r="C7" s="28"/>
      <c r="D7" s="28"/>
      <c r="E7" s="28"/>
      <c r="F7" s="29"/>
    </row>
    <row r="8" spans="1:8" s="55" customFormat="1" ht="23.25">
      <c r="A8" s="54" t="s">
        <v>0</v>
      </c>
      <c r="B8" s="54" t="s">
        <v>29</v>
      </c>
      <c r="C8" s="54" t="s">
        <v>1</v>
      </c>
      <c r="D8" s="54" t="s">
        <v>118</v>
      </c>
      <c r="E8" s="54" t="s">
        <v>15</v>
      </c>
      <c r="F8" s="54" t="s">
        <v>30</v>
      </c>
    </row>
    <row r="9" spans="1:8" ht="21">
      <c r="A9" s="3" t="s">
        <v>32</v>
      </c>
      <c r="B9" s="3" t="s">
        <v>193</v>
      </c>
      <c r="C9" s="3" t="s">
        <v>33</v>
      </c>
      <c r="D9" s="3" t="s">
        <v>119</v>
      </c>
      <c r="E9" s="34">
        <v>20000</v>
      </c>
      <c r="F9" s="3" t="s">
        <v>199</v>
      </c>
    </row>
    <row r="10" spans="1:8" ht="21">
      <c r="A10" s="3" t="s">
        <v>85</v>
      </c>
      <c r="B10" s="3" t="s">
        <v>193</v>
      </c>
      <c r="C10" s="3" t="s">
        <v>84</v>
      </c>
      <c r="D10" s="3" t="s">
        <v>121</v>
      </c>
      <c r="E10" s="34">
        <v>100000</v>
      </c>
      <c r="F10" s="3" t="s">
        <v>199</v>
      </c>
    </row>
    <row r="11" spans="1:8" ht="21">
      <c r="A11" s="3" t="s">
        <v>34</v>
      </c>
      <c r="B11" s="3" t="s">
        <v>193</v>
      </c>
      <c r="C11" s="3" t="s">
        <v>33</v>
      </c>
      <c r="D11" s="3" t="s">
        <v>119</v>
      </c>
      <c r="E11" s="34">
        <v>20000</v>
      </c>
      <c r="F11" s="3" t="s">
        <v>199</v>
      </c>
    </row>
    <row r="12" spans="1:8" ht="21">
      <c r="A12" s="3" t="s">
        <v>96</v>
      </c>
      <c r="B12" s="3" t="s">
        <v>193</v>
      </c>
      <c r="C12" s="3" t="s">
        <v>97</v>
      </c>
      <c r="D12" s="3" t="s">
        <v>121</v>
      </c>
      <c r="E12" s="34">
        <v>35000</v>
      </c>
      <c r="F12" s="3" t="s">
        <v>199</v>
      </c>
      <c r="H12" s="33"/>
    </row>
    <row r="13" spans="1:8" ht="21">
      <c r="A13" s="3" t="s">
        <v>161</v>
      </c>
      <c r="B13" s="3" t="s">
        <v>193</v>
      </c>
      <c r="C13" s="3" t="s">
        <v>33</v>
      </c>
      <c r="D13" s="3" t="s">
        <v>119</v>
      </c>
      <c r="E13" s="34">
        <v>30000</v>
      </c>
      <c r="F13" s="3" t="s">
        <v>199</v>
      </c>
    </row>
    <row r="14" spans="1:8" ht="21">
      <c r="A14" s="24" t="s">
        <v>192</v>
      </c>
      <c r="B14" s="3" t="s">
        <v>193</v>
      </c>
      <c r="C14" s="3" t="s">
        <v>33</v>
      </c>
      <c r="D14" s="3" t="s">
        <v>119</v>
      </c>
      <c r="E14" s="34">
        <v>20000</v>
      </c>
      <c r="F14" s="3" t="s">
        <v>199</v>
      </c>
    </row>
    <row r="15" spans="1:8" ht="21">
      <c r="A15" s="67" t="s">
        <v>213</v>
      </c>
      <c r="B15" s="3" t="s">
        <v>193</v>
      </c>
      <c r="C15" s="3" t="s">
        <v>33</v>
      </c>
      <c r="D15" s="67" t="s">
        <v>121</v>
      </c>
      <c r="E15" s="68">
        <v>20000</v>
      </c>
      <c r="F15" s="3" t="s">
        <v>199</v>
      </c>
    </row>
    <row r="16" spans="1:8" ht="21">
      <c r="A16" s="24" t="s">
        <v>205</v>
      </c>
      <c r="B16" s="3" t="s">
        <v>193</v>
      </c>
      <c r="C16" s="3" t="s">
        <v>33</v>
      </c>
      <c r="D16" s="3" t="s">
        <v>119</v>
      </c>
      <c r="E16" s="34">
        <v>25000</v>
      </c>
      <c r="F16" s="3" t="s">
        <v>199</v>
      </c>
    </row>
    <row r="17" spans="1:6" ht="23.25">
      <c r="A17" s="25" t="s">
        <v>31</v>
      </c>
      <c r="B17" s="25"/>
      <c r="C17" s="65">
        <v>8</v>
      </c>
      <c r="D17" s="25"/>
      <c r="E17" s="47">
        <f>SUM(E9:E16)</f>
        <v>270000</v>
      </c>
      <c r="F17" s="25"/>
    </row>
    <row r="18" spans="1:6" ht="15.75" customHeight="1"/>
    <row r="19" spans="1:6" ht="15.75" customHeight="1"/>
    <row r="20" spans="1:6" ht="15.75" customHeight="1"/>
    <row r="21" spans="1:6" ht="15.75" customHeight="1"/>
    <row r="22" spans="1:6" ht="15.75" customHeight="1"/>
    <row r="23" spans="1:6" ht="14.25" customHeight="1"/>
    <row r="24" spans="1:6" ht="18.75">
      <c r="C24" s="137"/>
      <c r="D24" s="126"/>
    </row>
    <row r="25" spans="1:6" ht="18.75">
      <c r="C25" s="32"/>
      <c r="D25" s="30"/>
    </row>
    <row r="26" spans="1:6">
      <c r="C26" s="31"/>
      <c r="D26" s="31"/>
    </row>
    <row r="28" spans="1:6">
      <c r="C28" s="5"/>
      <c r="D28" s="5"/>
    </row>
    <row r="32" spans="1:6">
      <c r="C32" s="5"/>
      <c r="D32" s="5"/>
    </row>
    <row r="36" spans="1:1">
      <c r="A36" s="26"/>
    </row>
  </sheetData>
  <mergeCells count="2">
    <mergeCell ref="A1:F6"/>
    <mergeCell ref="C24:D24"/>
  </mergeCells>
  <printOptions horizontalCentered="1" gridLines="1"/>
  <pageMargins left="0.43307086614173229" right="0.98425196850393704" top="0.98425196850393704" bottom="1.0629921259842521" header="0.51181102362204722" footer="0.51181102362204722"/>
  <pageSetup scale="9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8FDD715CBA4D438EE662393FBE4083" ma:contentTypeVersion="4" ma:contentTypeDescription="Crear nuevo documento." ma:contentTypeScope="" ma:versionID="9545af593cd86fb99f4e4cf1a45bb98a">
  <xsd:schema xmlns:xsd="http://www.w3.org/2001/XMLSchema" xmlns:xs="http://www.w3.org/2001/XMLSchema" xmlns:p="http://schemas.microsoft.com/office/2006/metadata/properties" xmlns:ns3="61d56389-2f32-453e-9fc7-50e162cbbf8f" targetNamespace="http://schemas.microsoft.com/office/2006/metadata/properties" ma:root="true" ma:fieldsID="8bb8f33c36c33d0e16f92ce04da3685a" ns3:_="">
    <xsd:import namespace="61d56389-2f32-453e-9fc7-50e162cbbf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56389-2f32-453e-9fc7-50e162cbbf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A6F83-E438-4219-9231-65A0094B13B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61d56389-2f32-453e-9fc7-50e162cbbf8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E3AF81-CB7B-410B-B6CB-701E91F89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8180E8-618A-498A-BFBB-10981A570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d56389-2f32-453e-9fc7-50e162cbbf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FIJO</vt:lpstr>
      <vt:lpstr>PERSONAL TEMPORAL </vt:lpstr>
      <vt:lpstr>PERSONAL VIGILANCIA</vt:lpstr>
      <vt:lpstr>FIJO!Área_de_impresión</vt:lpstr>
      <vt:lpstr>'PERSONAL VIGILANCIA'!Área_de_impresión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Luisa Féliz</cp:lastModifiedBy>
  <cp:lastPrinted>2025-05-07T20:20:33Z</cp:lastPrinted>
  <dcterms:created xsi:type="dcterms:W3CDTF">2019-11-01T14:33:44Z</dcterms:created>
  <dcterms:modified xsi:type="dcterms:W3CDTF">2025-05-08T20:57:00Z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0x010100BF8FDD715CBA4D438EE662393FBE4083</vt:lpwstr>
  </property>
</Properties>
</file>